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аша\Отчет по домам 2020\ЗВІТИ для ЗМІ\звіт 2024\Новая папка\"/>
    </mc:Choice>
  </mc:AlternateContent>
  <bookViews>
    <workbookView xWindow="0" yWindow="0" windowWidth="19200" windowHeight="11490"/>
  </bookViews>
  <sheets>
    <sheet name="2024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/>
  <c r="C15" i="1"/>
  <c r="B12" i="1"/>
  <c r="A12" i="1"/>
  <c r="C11" i="1"/>
  <c r="B11" i="1"/>
  <c r="A11" i="1"/>
  <c r="C10" i="1"/>
  <c r="B10" i="1"/>
  <c r="A10" i="1"/>
  <c r="C9" i="1"/>
  <c r="B9" i="1"/>
  <c r="A9" i="1"/>
  <c r="C8" i="1"/>
  <c r="B8" i="1"/>
  <c r="A8" i="1"/>
  <c r="C7" i="1"/>
  <c r="B7" i="1"/>
  <c r="A7" i="1"/>
  <c r="C6" i="1"/>
  <c r="B6" i="1"/>
  <c r="A6" i="1"/>
  <c r="C5" i="1"/>
  <c r="B5" i="1"/>
  <c r="A5" i="1"/>
  <c r="C4" i="1"/>
  <c r="B4" i="1"/>
  <c r="A4" i="1"/>
  <c r="C3" i="1"/>
  <c r="C13" i="1" s="1"/>
  <c r="B3" i="1"/>
  <c r="B13" i="1" s="1"/>
  <c r="A3" i="1"/>
  <c r="C16" i="1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<sst xmlns="http://schemas.openxmlformats.org/spreadsheetml/2006/main" count="9" uniqueCount="9">
  <si>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№17 по вул.Перемоги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</si>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</sst>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6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2;&#1096;&#1072;/&#1054;&#1090;&#1095;&#1077;&#1090;%20&#1087;&#1086;%20&#1076;&#1086;&#1084;&#1072;&#1084;%202020/&#1079;&#1074;&#1110;&#1090;%202025/&#1079;&#1074;&#1110;&#1090;/&#1079;&#1074;&#1110;&#1090;%20&#1055;&#1077;&#1088;&#1077;&#1084;&#1086;&#1075;&#1080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68">
          <cell r="C68">
            <v>178645.24166666673</v>
          </cell>
        </row>
        <row r="69">
          <cell r="C69">
            <v>160253.50000000003</v>
          </cell>
        </row>
        <row r="70">
          <cell r="D70">
            <v>68433.0095</v>
          </cell>
          <cell r="E70">
            <v>3628.8</v>
          </cell>
          <cell r="F70">
            <v>3769.98</v>
          </cell>
          <cell r="G70">
            <v>10498.334000000001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10603.400000000001</v>
          </cell>
          <cell r="O70">
            <v>12</v>
          </cell>
        </row>
      </sheetData>
      <sheetData sheetId="1"/>
      <sheetData sheetId="2">
        <row r="24">
          <cell r="A24" t="str">
            <v>1. Технічне обслуговування внутрішньобудинкових систем</v>
          </cell>
          <cell r="B24">
            <v>1.7710999999999999</v>
          </cell>
        </row>
        <row r="52">
          <cell r="A52" t="str">
            <v>2. Обслуговування димових та вентиляційних каналів</v>
          </cell>
          <cell r="B52">
            <v>0.22439999999999999</v>
          </cell>
        </row>
        <row r="58">
          <cell r="A58" t="str">
            <v>3. Поточний ремонт конструктивних елементів тощо</v>
          </cell>
          <cell r="B58">
            <v>1.2311000000000001</v>
          </cell>
        </row>
        <row r="62">
          <cell r="A62" t="str">
            <v>4. Поточний ремонт внутрішньобудинкових систем</v>
          </cell>
          <cell r="B62">
            <v>0.9204</v>
          </cell>
        </row>
        <row r="66">
          <cell r="A66" t="str">
            <v>5. Прибирання прибудинкової території</v>
          </cell>
          <cell r="B66">
            <v>0.9607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2.3800000000000002E-2</v>
          </cell>
        </row>
        <row r="95">
          <cell r="A95" t="str">
            <v>8. Дезінсекція</v>
          </cell>
          <cell r="B95">
            <v>3.2000000000000001E-2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0.56030000000000002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165">
          <cell r="C165">
            <v>17862.38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/>
      <sheetData sheetId="4">
        <row r="30">
          <cell r="B30">
            <v>3119.3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topLeftCell="A2" workbookViewId="0">
      <selection activeCell="C15" sqref="C15"/>
    </sheetView>
  </sheetViews>
  <sheetFormatPr defaultRowHeight="15" x14ac:dyDescent="0.25"/>
  <cols>
    <col min="1" max="1" width="58.5703125" customWidth="1"/>
    <col min="2" max="2" width="12.42578125" customWidth="1"/>
    <col min="3" max="3" width="12.28515625" customWidth="1"/>
  </cols>
  <sheetData>
    <row r="1" spans="1:8" ht="43.5" customHeight="1" x14ac:dyDescent="0.25">
      <c r="A1" s="1" t="s">
        <v>0</v>
      </c>
      <c r="B1" s="1"/>
      <c r="C1" s="1"/>
      <c r="E1" s="2"/>
      <c r="F1" s="2"/>
      <c r="G1" s="2"/>
      <c r="H1" s="2"/>
    </row>
    <row r="2" spans="1:8" ht="78.75" x14ac:dyDescent="0.2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 x14ac:dyDescent="0.25">
      <c r="A3" s="5" t="str">
        <f>[1]план!A24</f>
        <v>1. Технічне обслуговування внутрішньобудинкових систем</v>
      </c>
      <c r="B3" s="6">
        <f>[1]план!B24</f>
        <v>1.7710999999999999</v>
      </c>
      <c r="C3" s="6">
        <f>[1]управление!D70/C15/[1]управление!O70*1.2</f>
        <v>2.1938579008110795</v>
      </c>
      <c r="E3" s="2"/>
      <c r="F3" s="2"/>
      <c r="G3" s="2"/>
      <c r="H3" s="2"/>
    </row>
    <row r="4" spans="1:8" ht="15.75" x14ac:dyDescent="0.25">
      <c r="A4" s="5" t="str">
        <f>[1]план!A52</f>
        <v>2. Обслуговування димових та вентиляційних каналів</v>
      </c>
      <c r="B4" s="7">
        <f>[1]план!B52</f>
        <v>0.22439999999999999</v>
      </c>
      <c r="C4" s="6">
        <f>[1]управление!E70/C15/[1]управление!O70*1.2</f>
        <v>0.11633379283813675</v>
      </c>
    </row>
    <row r="5" spans="1:8" ht="15.75" x14ac:dyDescent="0.25">
      <c r="A5" s="5" t="str">
        <f>[1]план!A58</f>
        <v>3. Поточний ремонт конструктивних елементів тощо</v>
      </c>
      <c r="B5" s="7">
        <f>[1]план!B58</f>
        <v>1.2311000000000001</v>
      </c>
      <c r="C5" s="6">
        <f>[1]управление!F70/C15/[1]управление!O70*1.2</f>
        <v>0.12085980829032154</v>
      </c>
    </row>
    <row r="6" spans="1:8" ht="15.75" x14ac:dyDescent="0.25">
      <c r="A6" s="5" t="str">
        <f>[1]план!A62</f>
        <v>4. Поточний ремонт внутрішньобудинкових систем</v>
      </c>
      <c r="B6" s="7">
        <f>[1]план!B62</f>
        <v>0.9204</v>
      </c>
      <c r="C6" s="6">
        <f>[1]управление!G70/C15/[1]управление!O70*1.2</f>
        <v>0.33656057448786586</v>
      </c>
    </row>
    <row r="7" spans="1:8" ht="15.75" x14ac:dyDescent="0.25">
      <c r="A7" s="5" t="str">
        <f>[1]план!A66</f>
        <v>5. Прибирання прибудинкової території</v>
      </c>
      <c r="B7" s="7">
        <f>[1]план!B66</f>
        <v>0.9607</v>
      </c>
      <c r="C7" s="6">
        <f>[1]управление!H70/C15/[1]управление!O70*1.2</f>
        <v>1.3892374346808574</v>
      </c>
    </row>
    <row r="8" spans="1:8" ht="47.25" x14ac:dyDescent="0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[1]управление!I70/C15/[1]управление!O70*1.2</f>
        <v>0</v>
      </c>
    </row>
    <row r="9" spans="1:8" ht="15.75" x14ac:dyDescent="0.25">
      <c r="A9" s="5" t="str">
        <f>[1]план!A89</f>
        <v>7. Дератизація</v>
      </c>
      <c r="B9" s="7">
        <f>[1]план!B89</f>
        <v>2.3800000000000002E-2</v>
      </c>
      <c r="C9" s="6">
        <f>[1]управление!J70/C15/[1]управление!O70*1.2</f>
        <v>2.8141698457987366E-2</v>
      </c>
    </row>
    <row r="10" spans="1:8" ht="15.75" x14ac:dyDescent="0.25">
      <c r="A10" s="5" t="str">
        <f>[1]план!A95</f>
        <v>8. Дезінсекція</v>
      </c>
      <c r="B10" s="7">
        <f>[1]план!B95</f>
        <v>3.2000000000000001E-2</v>
      </c>
      <c r="C10" s="6">
        <f>[1]управление!K70/C15/[1]управление!O70*1.2</f>
        <v>3.8255121341326574E-2</v>
      </c>
    </row>
    <row r="11" spans="1:8" ht="31.5" x14ac:dyDescent="0.2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0.56030000000000002</v>
      </c>
      <c r="C11" s="6">
        <f>[1]управление!M70/C15/[1]управление!O70*1.2</f>
        <v>0.33992883018625969</v>
      </c>
    </row>
    <row r="12" spans="1:8" ht="15.75" x14ac:dyDescent="0.2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 x14ac:dyDescent="0.25">
      <c r="A13" s="8" t="s">
        <v>4</v>
      </c>
      <c r="B13" s="9">
        <f>B3+B4+B5+B6+B7+B8+B9+B10+B11+B12</f>
        <v>5.7263999999999999</v>
      </c>
      <c r="C13" s="9">
        <f>C3+C4+C5+C6+C7+C8+C9+C10+C11+C12</f>
        <v>4.5631751610938345</v>
      </c>
    </row>
    <row r="14" spans="1:8" ht="15.75" x14ac:dyDescent="0.25">
      <c r="A14" s="10"/>
      <c r="B14" s="10"/>
      <c r="C14" s="11"/>
    </row>
    <row r="15" spans="1:8" ht="15.75" x14ac:dyDescent="0.25">
      <c r="A15" s="12" t="s">
        <v>5</v>
      </c>
      <c r="B15" s="12"/>
      <c r="C15" s="13">
        <f>[2]зведена!$B$30</f>
        <v>3119.3</v>
      </c>
    </row>
    <row r="16" spans="1:8" ht="15.75" x14ac:dyDescent="0.25">
      <c r="A16" s="12" t="s">
        <v>6</v>
      </c>
      <c r="B16" s="12"/>
      <c r="C16" s="13">
        <f>C15*C13*[1]управление!O70</f>
        <v>170806.94735999999</v>
      </c>
    </row>
    <row r="17" spans="1:4" ht="15.75" x14ac:dyDescent="0.25">
      <c r="A17" s="14" t="s">
        <v>7</v>
      </c>
      <c r="B17" s="15"/>
      <c r="C17" s="16">
        <f>[1]управление!C69*1.2</f>
        <v>192304.20000000004</v>
      </c>
      <c r="D17" s="15"/>
    </row>
    <row r="18" spans="1:4" ht="15.75" x14ac:dyDescent="0.25">
      <c r="A18" s="14" t="s">
        <v>8</v>
      </c>
      <c r="B18" s="15"/>
      <c r="C18" s="16">
        <f>[1]управление!C68*1.2</f>
        <v>214374.29000000007</v>
      </c>
      <c r="D18" s="15"/>
    </row>
    <row r="19" spans="1:4" ht="15.75" x14ac:dyDescent="0.25">
      <c r="A19" s="17"/>
      <c r="B19" s="17"/>
      <c r="C19" s="16"/>
      <c r="D19" s="15"/>
    </row>
    <row r="20" spans="1:4" ht="15.75" x14ac:dyDescent="0.25">
      <c r="A20" s="14"/>
      <c r="C20" s="16"/>
      <c r="D20" s="15"/>
    </row>
    <row r="21" spans="1:4" ht="15.75" x14ac:dyDescent="0.2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dcterms:created xsi:type="dcterms:W3CDTF">2025-04-02T06:37:25Z</dcterms:created>
  <dcterms:modified xsi:type="dcterms:W3CDTF">2025-04-02T06:37:42Z</dcterms:modified>
</cp:coreProperties>
</file>