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3" i="1"/>
  <c r="A4" i="1"/>
  <c r="B4" i="1"/>
  <c r="B13" i="1" s="1"/>
  <c r="C4" i="1"/>
  <c r="A5" i="1"/>
  <c r="B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A12" i="1"/>
  <c r="B12" i="1"/>
  <c r="C15" i="1"/>
  <c r="C17" i="1"/>
  <c r="C18" i="1"/>
  <c r="C5" i="1" l="1"/>
  <c r="C3" i="1" l="1"/>
  <c r="C13" i="1" s="1"/>
  <c r="C16" i="1" s="1"/>
</calcChain>
</file>

<file path=xl/sharedStrings.xml><?xml version="1.0" encoding="utf-8"?>
<sst xmlns="http://schemas.openxmlformats.org/spreadsheetml/2006/main" count="9" uniqueCount="9">
  <si>
    <t>Нараховано за звітний період, грн</t>
  </si>
  <si>
    <t>Сплачено за звітний період, грн.</t>
  </si>
  <si>
    <t>Фактичні витрати за звітний період, грн.</t>
  </si>
  <si>
    <t>Загальна площа квартир, м2</t>
  </si>
  <si>
    <t>ВСЬОГО</t>
  </si>
  <si>
    <t>фактична вартість, грн/м2 з ПДВ</t>
  </si>
  <si>
    <t>затверджена вартість, грн/м2 з ПДВ</t>
  </si>
  <si>
    <t>Складові послуги</t>
  </si>
  <si>
    <t>Звіт з послуги по управлінню багатоквартирним будинком       №1 по вул.Перемоги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</si>
</sst>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5/&#1079;&#1074;&#1110;&#1090;/&#1079;&#1074;&#1110;&#1090;%20&#1055;&#1077;&#1088;&#1077;&#1084;&#1086;&#1075;&#1080;,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</sheetNames>
    <sheetDataSet>
      <sheetData sheetId="0">
        <row r="4">
          <cell r="C4">
            <v>4691.8999999999996</v>
          </cell>
        </row>
        <row r="68">
          <cell r="C68">
            <v>273233.20000000007</v>
          </cell>
        </row>
        <row r="69">
          <cell r="C69">
            <v>256389.91666666669</v>
          </cell>
        </row>
        <row r="70">
          <cell r="D70">
            <v>102720.96399999999</v>
          </cell>
          <cell r="E70">
            <v>5443.2</v>
          </cell>
          <cell r="F70">
            <v>2310.2387599999997</v>
          </cell>
          <cell r="G70">
            <v>4210.8500000000004</v>
          </cell>
          <cell r="H70">
            <v>65006.903399999996</v>
          </cell>
          <cell r="I70">
            <v>0</v>
          </cell>
          <cell r="J70">
            <v>1316.7360000000001</v>
          </cell>
          <cell r="K70">
            <v>1789.9380000000001</v>
          </cell>
          <cell r="M70">
            <v>10617.6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1.7669999999999999</v>
          </cell>
        </row>
        <row r="52">
          <cell r="A52" t="str">
            <v>2. Обслуговування димових та вентиляційних каналів</v>
          </cell>
          <cell r="B52">
            <v>0.22370000000000001</v>
          </cell>
        </row>
        <row r="58">
          <cell r="A58" t="str">
            <v>3. Поточний ремонт конструктивних елементів тощо</v>
          </cell>
          <cell r="B58">
            <v>1.202</v>
          </cell>
        </row>
        <row r="62">
          <cell r="A62" t="str">
            <v>4. Поточний ремонт внутрішньобудинкових систем</v>
          </cell>
          <cell r="B62">
            <v>1.3818999999999999</v>
          </cell>
        </row>
        <row r="66">
          <cell r="A66" t="str">
            <v>5. Прибирання прибудинкової території</v>
          </cell>
          <cell r="B66">
            <v>0.95830000000000004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2.3599999999999999E-2</v>
          </cell>
        </row>
        <row r="95">
          <cell r="A95" t="str">
            <v>8. Дезінсекція</v>
          </cell>
          <cell r="B95">
            <v>3.2000000000000001E-2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0.2324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59">
          <cell r="C159">
            <v>27323.32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24">
          <cell r="B24">
            <v>4691.8999999999996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5" sqref="C15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7" t="s">
        <v>8</v>
      </c>
      <c r="B1" s="17"/>
      <c r="C1" s="17"/>
      <c r="E1" s="14"/>
      <c r="F1" s="14"/>
      <c r="G1" s="14"/>
      <c r="H1" s="14"/>
    </row>
    <row r="2" spans="1:8" ht="78.75" x14ac:dyDescent="0.25">
      <c r="A2" s="16" t="s">
        <v>7</v>
      </c>
      <c r="B2" s="16" t="s">
        <v>6</v>
      </c>
      <c r="C2" s="16" t="s">
        <v>5</v>
      </c>
      <c r="E2" s="15"/>
      <c r="F2" s="15"/>
      <c r="G2" s="15"/>
      <c r="H2" s="15"/>
    </row>
    <row r="3" spans="1:8" ht="17.25" customHeight="1" x14ac:dyDescent="0.25">
      <c r="A3" s="13" t="str">
        <f>[1]план!A24</f>
        <v>1. Технічне обслуговування внутрішньобудинкових систем</v>
      </c>
      <c r="B3" s="11">
        <f>[1]план!B24</f>
        <v>1.7669999999999999</v>
      </c>
      <c r="C3" s="11">
        <f>[1]управление!D70/[1]управление!C4/[1]управление!O70*1.2</f>
        <v>2.1893255184466849</v>
      </c>
      <c r="E3" s="14"/>
      <c r="F3" s="14"/>
      <c r="G3" s="14"/>
      <c r="H3" s="14"/>
    </row>
    <row r="4" spans="1:8" ht="15.75" x14ac:dyDescent="0.25">
      <c r="A4" s="13" t="str">
        <f>[1]план!A52</f>
        <v>2. Обслуговування димових та вентиляційних каналів</v>
      </c>
      <c r="B4" s="12">
        <f>[1]план!B52</f>
        <v>0.22370000000000001</v>
      </c>
      <c r="C4" s="11">
        <f>[1]управление!E70/[1]управление!C4/[1]управление!O70*1.2</f>
        <v>0.11601270274302521</v>
      </c>
    </row>
    <row r="5" spans="1:8" ht="15.75" x14ac:dyDescent="0.25">
      <c r="A5" s="13" t="str">
        <f>[1]план!A58</f>
        <v>3. Поточний ремонт конструктивних елементів тощо</v>
      </c>
      <c r="B5" s="12">
        <f>[1]план!B58</f>
        <v>1.202</v>
      </c>
      <c r="C5" s="11">
        <f>[1]управление!F70/[1]управление!C4/[1]управление!O70*1.2</f>
        <v>4.9238874656322595E-2</v>
      </c>
    </row>
    <row r="6" spans="1:8" ht="15.75" x14ac:dyDescent="0.25">
      <c r="A6" s="13" t="str">
        <f>[1]план!A62</f>
        <v>4. Поточний ремонт внутрішньобудинкових систем</v>
      </c>
      <c r="B6" s="12">
        <f>[1]план!B62</f>
        <v>1.3818999999999999</v>
      </c>
      <c r="C6" s="11">
        <f>[1]управление!G70/[1]управление!C4/[1]управление!O70*1.2</f>
        <v>8.9747223939129137E-2</v>
      </c>
    </row>
    <row r="7" spans="1:8" ht="15.75" x14ac:dyDescent="0.25">
      <c r="A7" s="13" t="str">
        <f>[1]план!A66</f>
        <v>5. Прибирання прибудинкової території</v>
      </c>
      <c r="B7" s="12">
        <f>[1]план!B66</f>
        <v>0.95830000000000004</v>
      </c>
      <c r="C7" s="11">
        <f>[1]управление!H70/[1]управление!C4/[1]управление!O70*1.2</f>
        <v>1.3855134039514907</v>
      </c>
    </row>
    <row r="8" spans="1:8" ht="47.25" x14ac:dyDescent="0.25">
      <c r="A8" s="13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12">
        <f>[1]план!B82</f>
        <v>2.5999999999999999E-3</v>
      </c>
      <c r="C8" s="11">
        <f>[1]управление!I70/[1]управление!C4/[1]управление!O70*1.2</f>
        <v>0</v>
      </c>
    </row>
    <row r="9" spans="1:8" ht="15.75" x14ac:dyDescent="0.25">
      <c r="A9" s="13" t="str">
        <f>[1]план!A89</f>
        <v>7. Дератизація</v>
      </c>
      <c r="B9" s="12">
        <f>[1]план!B89</f>
        <v>2.3599999999999999E-2</v>
      </c>
      <c r="C9" s="11">
        <f>[1]управление!J70/[1]управление!C4/[1]управление!O70*1.2</f>
        <v>2.8064025234979438E-2</v>
      </c>
    </row>
    <row r="10" spans="1:8" ht="15.75" x14ac:dyDescent="0.25">
      <c r="A10" s="13" t="str">
        <f>[1]план!A95</f>
        <v>8. Дезінсекція</v>
      </c>
      <c r="B10" s="12">
        <f>[1]план!B95</f>
        <v>3.2000000000000001E-2</v>
      </c>
      <c r="C10" s="11">
        <f>[1]управление!K70/[1]управление!C4/[1]управление!O70*1.2</f>
        <v>3.8149534303800164E-2</v>
      </c>
    </row>
    <row r="11" spans="1:8" ht="31.5" x14ac:dyDescent="0.25">
      <c r="A11" s="13" t="str">
        <f>[1]план!A101</f>
        <v>9. Придбання електричної енергії для освітлення місць загального користування</v>
      </c>
      <c r="B11" s="12">
        <f>[1]план!B101</f>
        <v>0.2324</v>
      </c>
      <c r="C11" s="11">
        <f>[1]управление!M70/[1]управление!C4/[1]управление!O70*1.2</f>
        <v>0.22629638312837019</v>
      </c>
    </row>
    <row r="12" spans="1:8" ht="15.75" x14ac:dyDescent="0.25">
      <c r="A12" s="13" t="str">
        <f>[1]план!A104</f>
        <v>10. Винагорода управителю</v>
      </c>
      <c r="B12" s="12">
        <f>[1]план!B104</f>
        <v>0</v>
      </c>
      <c r="C12" s="11">
        <v>0</v>
      </c>
    </row>
    <row r="13" spans="1:8" ht="15.75" x14ac:dyDescent="0.25">
      <c r="A13" s="10" t="s">
        <v>4</v>
      </c>
      <c r="B13" s="9">
        <f>B3+B4+B5+B6+B7+B8+B9+B10+B11+B12</f>
        <v>5.823500000000001</v>
      </c>
      <c r="C13" s="9">
        <f>C3+C4+C5+C6+C7+C8+C9+C10+C11+C12</f>
        <v>4.1223476664038019</v>
      </c>
    </row>
    <row r="14" spans="1:8" ht="15.75" x14ac:dyDescent="0.25">
      <c r="A14" s="8"/>
      <c r="B14" s="8"/>
      <c r="C14" s="7"/>
    </row>
    <row r="15" spans="1:8" ht="15.75" x14ac:dyDescent="0.25">
      <c r="A15" s="6" t="s">
        <v>3</v>
      </c>
      <c r="B15" s="6"/>
      <c r="C15" s="5">
        <f>[2]зведена!$B$24</f>
        <v>4691.8999999999996</v>
      </c>
    </row>
    <row r="16" spans="1:8" ht="15.75" x14ac:dyDescent="0.25">
      <c r="A16" s="6" t="s">
        <v>2</v>
      </c>
      <c r="B16" s="6"/>
      <c r="C16" s="5">
        <f>C15*C13*[1]управление!O70</f>
        <v>232099.71619199996</v>
      </c>
    </row>
    <row r="17" spans="1:4" ht="15.75" x14ac:dyDescent="0.25">
      <c r="A17" s="3" t="s">
        <v>1</v>
      </c>
      <c r="B17" s="1"/>
      <c r="C17" s="2">
        <f>[1]управление!C69*1.2</f>
        <v>307667.90000000002</v>
      </c>
      <c r="D17" s="1"/>
    </row>
    <row r="18" spans="1:4" ht="15.75" x14ac:dyDescent="0.25">
      <c r="A18" s="3" t="s">
        <v>0</v>
      </c>
      <c r="B18" s="1"/>
      <c r="C18" s="2">
        <f>[1]управление!C68*1.2</f>
        <v>327879.84000000008</v>
      </c>
      <c r="D18" s="1"/>
    </row>
    <row r="19" spans="1:4" ht="15.75" x14ac:dyDescent="0.25">
      <c r="A19" s="4"/>
      <c r="B19" s="4"/>
      <c r="C19" s="2"/>
      <c r="D19" s="1"/>
    </row>
    <row r="20" spans="1:4" ht="15.75" x14ac:dyDescent="0.25">
      <c r="A20" s="3"/>
      <c r="C20" s="2"/>
      <c r="D20" s="1"/>
    </row>
    <row r="21" spans="1:4" ht="15.75" x14ac:dyDescent="0.25">
      <c r="D21" s="1"/>
    </row>
  </sheetData>
  <mergeCells count="3">
    <mergeCell ref="A1:C1"/>
    <mergeCell ref="A19:B19"/>
    <mergeCell ref="E2:H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2025-04-02T06:18:51Z</dcterms:created>
  <dcterms:modified xsi:type="dcterms:W3CDTF">2025-04-02T06:20:01Z</dcterms:modified>
</cp:coreProperties>
</file>