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60" windowWidth="17055" windowHeight="8385"/>
  </bookViews>
  <sheets>
    <sheet name="2023" sheetId="1" r:id="rId1"/>
  </sheets>
  <externalReferences>
    <externalReference r:id="rId2"/>
    <externalReference r:id="rId3"/>
  </externalReferences>
  <calcPr calcId="124519"/>
</workbook>
</file>

<file path=xl/calcChain.xml><?xml version="1.0" encoding="utf-8"?>
<calcChain xmlns="http://schemas.openxmlformats.org/spreadsheetml/2006/main">
  <c r="D21" i="1"/>
  <c r="D20"/>
  <c r="D18"/>
  <c r="D15"/>
  <c r="D14"/>
  <c r="C14"/>
  <c r="D13"/>
  <c r="D16" s="1"/>
  <c r="C13"/>
  <c r="C16" s="1"/>
  <c r="D12"/>
  <c r="C12"/>
  <c r="D11"/>
  <c r="C11"/>
  <c r="D10"/>
  <c r="C10"/>
  <c r="D9"/>
  <c r="C9"/>
  <c r="D8"/>
  <c r="C8"/>
  <c r="D7"/>
  <c r="C7"/>
  <c r="D6"/>
  <c r="C6"/>
  <c r="D5"/>
  <c r="C5"/>
  <c r="D4"/>
  <c r="C4"/>
  <c r="D3"/>
  <c r="C3"/>
  <c r="D19" l="1"/>
</calcChain>
</file>

<file path=xl/sharedStrings.xml><?xml version="1.0" encoding="utf-8"?>
<sst xmlns="http://schemas.openxmlformats.org/spreadsheetml/2006/main" count="36" uniqueCount="36">
  <si>
    <t>Звіт з послуги по управлінню багатоквартирним будинком       №7 по вул.Перемоги</t>
  </si>
  <si>
    <t>№</t>
  </si>
  <si>
    <t>Складові послуги</t>
  </si>
  <si>
    <t>затверджений тариф, грн/м2 з ПДВ</t>
  </si>
  <si>
    <t>факт, грн/м2 з ПДВ</t>
  </si>
  <si>
    <t>1.</t>
  </si>
  <si>
    <t>Утримання спільного майна багатоквартирного будинку та прибудинкової території</t>
  </si>
  <si>
    <t>1.1.</t>
  </si>
  <si>
    <t>прибирання прибудинкової території</t>
  </si>
  <si>
    <t>1.2.</t>
  </si>
  <si>
    <t>технічне обслуговування внутрішньобудинкових систем</t>
  </si>
  <si>
    <t>1.3.</t>
  </si>
  <si>
    <t>дератизація</t>
  </si>
  <si>
    <t>1.4.</t>
  </si>
  <si>
    <t>дезинсекція</t>
  </si>
  <si>
    <t>1.5.</t>
  </si>
  <si>
    <t>обслуговування димовентиляційних каналів</t>
  </si>
  <si>
    <t>1.6.</t>
  </si>
  <si>
    <t>технічне обслуговування мереж електропостачання та електрообладнання</t>
  </si>
  <si>
    <t>1.7.</t>
  </si>
  <si>
    <t>прибирання, посипання частини прибудинкової території, призначеної для проходу та роїзду, протиожеледними сумішами</t>
  </si>
  <si>
    <t>2.</t>
  </si>
  <si>
    <t>Поточний ремонт спільного майна багатоквартирного будинку</t>
  </si>
  <si>
    <t>2.1.</t>
  </si>
  <si>
    <t>поточний ремонт конструктивних елементів та внутрішньобудинкових систем</t>
  </si>
  <si>
    <t>3.</t>
  </si>
  <si>
    <t>Оплата послуг щодо енергопостачання спільного майна багатоквартирного будинку</t>
  </si>
  <si>
    <t>3.1.</t>
  </si>
  <si>
    <t>освітлення місць загального користування</t>
  </si>
  <si>
    <t>4.</t>
  </si>
  <si>
    <t>Винагорода управителю</t>
  </si>
  <si>
    <t>ВСЬОГО</t>
  </si>
  <si>
    <t>Загальна площа квартир, м2</t>
  </si>
  <si>
    <t>Фактичні витрати за звітний період, грн.</t>
  </si>
  <si>
    <t>Сплачено за звітний період, грн.</t>
  </si>
  <si>
    <t>Нараховано за звітний період, грн</t>
  </si>
</sst>
</file>

<file path=xl/styles.xml><?xml version="1.0" encoding="utf-8"?>
<styleSheet xmlns="http://schemas.openxmlformats.org/spreadsheetml/2006/main">
  <numFmts count="1">
    <numFmt numFmtId="164" formatCode="#,##0.0000"/>
  </numFmts>
  <fonts count="7">
    <font>
      <sz val="11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indexed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21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left" vertical="top" wrapText="1"/>
    </xf>
    <xf numFmtId="164" fontId="2" fillId="0" borderId="1" xfId="0" applyNumberFormat="1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left" vertical="top" wrapText="1"/>
    </xf>
    <xf numFmtId="164" fontId="3" fillId="0" borderId="1" xfId="0" applyNumberFormat="1" applyFont="1" applyBorder="1" applyAlignment="1">
      <alignment horizontal="center" vertical="top" wrapText="1"/>
    </xf>
    <xf numFmtId="164" fontId="3" fillId="0" borderId="1" xfId="0" applyNumberFormat="1" applyFont="1" applyBorder="1" applyAlignment="1">
      <alignment horizontal="center" vertical="top"/>
    </xf>
    <xf numFmtId="164" fontId="2" fillId="0" borderId="1" xfId="0" applyNumberFormat="1" applyFont="1" applyBorder="1" applyAlignment="1">
      <alignment horizontal="center" vertical="top" wrapText="1"/>
    </xf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left" vertical="top" wrapText="1"/>
    </xf>
    <xf numFmtId="4" fontId="2" fillId="0" borderId="0" xfId="0" applyNumberFormat="1" applyFont="1" applyAlignment="1">
      <alignment horizontal="right" vertical="top"/>
    </xf>
    <xf numFmtId="0" fontId="4" fillId="0" borderId="0" xfId="0" applyFont="1"/>
    <xf numFmtId="0" fontId="5" fillId="0" borderId="0" xfId="0" applyFont="1"/>
    <xf numFmtId="4" fontId="5" fillId="0" borderId="0" xfId="0" applyNumberFormat="1" applyFont="1" applyAlignment="1">
      <alignment horizontal="right"/>
    </xf>
    <xf numFmtId="0" fontId="5" fillId="0" borderId="0" xfId="0" applyFont="1" applyAlignment="1">
      <alignment horizontal="left"/>
    </xf>
  </cellXfs>
  <cellStyles count="2">
    <cellStyle name="Excel Built-in Normal" xfId="1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1078;&#1101;&#1082;%20-%201/&#1056;&#1072;&#1073;&#1086;&#1095;&#1080;&#1081;%20&#1089;&#1090;&#1086;&#1083;/&#1052;&#1072;&#1096;&#1072;/&#1054;&#1090;&#1095;&#1077;&#1090;%20&#1087;&#1086;%20&#1076;&#1086;&#1084;&#1072;&#1084;%202020/&#1079;&#1074;&#1110;&#1090;%202023/&#1079;&#1074;&#1110;&#1090;/&#1079;&#1074;&#1110;&#1090;%20&#1055;&#1077;&#1088;&#1077;&#1084;&#1086;&#1075;&#1080;,%20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1078;&#1101;&#1082;%20-%201/&#1056;&#1072;&#1073;&#1086;&#1095;&#1080;&#1081;%20&#1089;&#1090;&#1086;&#1083;/&#1052;&#1072;&#1096;&#1072;/&#1054;&#1090;&#1095;&#1077;&#1090;%20&#1087;&#1086;%20&#1076;&#1086;&#1084;&#1072;&#1084;%202020/&#1079;&#1074;&#1110;&#1090;%202021/&#1073;&#1091;&#1083;.&#1043;&#1077;&#1088;&#1086;&#1077;&#1074;%20&#1050;&#1086;&#1089;&#1084;&#1086;&#1089;&#1072;%20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управление"/>
      <sheetName val="расчет"/>
      <sheetName val="план"/>
      <sheetName val="2023"/>
    </sheetNames>
    <sheetDataSet>
      <sheetData sheetId="0">
        <row r="4">
          <cell r="C4">
            <v>4691.3999999999996</v>
          </cell>
        </row>
        <row r="83">
          <cell r="C83">
            <v>221580.30833333335</v>
          </cell>
        </row>
        <row r="84">
          <cell r="C84">
            <v>200360.25</v>
          </cell>
        </row>
        <row r="85">
          <cell r="D85">
            <v>66797.064637750009</v>
          </cell>
          <cell r="E85">
            <v>113661.70960040002</v>
          </cell>
          <cell r="F85">
            <v>1110.9960000000001</v>
          </cell>
          <cell r="G85">
            <v>1501.902</v>
          </cell>
          <cell r="H85">
            <v>5443.2000000000007</v>
          </cell>
          <cell r="I85">
            <v>3718.4562000000005</v>
          </cell>
          <cell r="J85">
            <v>131.05000000000001</v>
          </cell>
          <cell r="L85">
            <v>21923.338899999999</v>
          </cell>
          <cell r="N85">
            <v>10710</v>
          </cell>
        </row>
      </sheetData>
      <sheetData sheetId="1"/>
      <sheetData sheetId="2">
        <row r="19">
          <cell r="B19">
            <v>0.76249999999999996</v>
          </cell>
        </row>
        <row r="36">
          <cell r="B36">
            <v>1.7616000000000001</v>
          </cell>
        </row>
        <row r="59">
          <cell r="B59">
            <v>1.06E-2</v>
          </cell>
        </row>
        <row r="66">
          <cell r="B66">
            <v>1.32E-2</v>
          </cell>
        </row>
        <row r="73">
          <cell r="B73">
            <v>8.2900000000000001E-2</v>
          </cell>
        </row>
        <row r="79">
          <cell r="B79">
            <v>6.83E-2</v>
          </cell>
        </row>
        <row r="80">
          <cell r="B80">
            <v>4.1000000000000003E-3</v>
          </cell>
        </row>
        <row r="91">
          <cell r="B91">
            <v>1.5287999999999999</v>
          </cell>
        </row>
        <row r="161">
          <cell r="B161">
            <v>0.26819999999999999</v>
          </cell>
        </row>
      </sheetData>
      <sheetData sheetId="3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план-факт"/>
      <sheetName val="свод."/>
      <sheetName val="2021"/>
    </sheetNames>
    <sheetDataSet>
      <sheetData sheetId="0">
        <row r="165">
          <cell r="F165">
            <v>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24"/>
  <sheetViews>
    <sheetView tabSelected="1" topLeftCell="A4" workbookViewId="0">
      <selection activeCell="D22" sqref="D22"/>
    </sheetView>
  </sheetViews>
  <sheetFormatPr defaultRowHeight="15"/>
  <cols>
    <col min="1" max="1" width="4.42578125" bestFit="1" customWidth="1"/>
    <col min="2" max="2" width="58.5703125" customWidth="1"/>
    <col min="3" max="3" width="12.42578125" customWidth="1"/>
    <col min="4" max="4" width="12.28515625" customWidth="1"/>
  </cols>
  <sheetData>
    <row r="1" spans="1:4" ht="43.5" customHeight="1">
      <c r="A1" s="1" t="s">
        <v>0</v>
      </c>
      <c r="B1" s="1"/>
      <c r="C1" s="1"/>
      <c r="D1" s="1"/>
    </row>
    <row r="2" spans="1:4" ht="63">
      <c r="A2" s="2" t="s">
        <v>1</v>
      </c>
      <c r="B2" s="3" t="s">
        <v>2</v>
      </c>
      <c r="C2" s="3" t="s">
        <v>3</v>
      </c>
      <c r="D2" s="3" t="s">
        <v>4</v>
      </c>
    </row>
    <row r="3" spans="1:4" ht="31.5">
      <c r="A3" s="4" t="s">
        <v>5</v>
      </c>
      <c r="B3" s="5" t="s">
        <v>6</v>
      </c>
      <c r="C3" s="6">
        <f>C4+C5+C6+C7+C8+C9+C10</f>
        <v>2.7031999999999998</v>
      </c>
      <c r="D3" s="6">
        <f>D4+D5+D6+D7+D8+D9+D10</f>
        <v>4.1003619055750971</v>
      </c>
    </row>
    <row r="4" spans="1:4" ht="15.75">
      <c r="A4" s="7" t="s">
        <v>7</v>
      </c>
      <c r="B4" s="8" t="s">
        <v>8</v>
      </c>
      <c r="C4" s="9">
        <f>[1]план!B19</f>
        <v>0.76249999999999996</v>
      </c>
      <c r="D4" s="10">
        <f>[1]управление!D85/[1]управление!C4/12*1.2</f>
        <v>1.4238194278413696</v>
      </c>
    </row>
    <row r="5" spans="1:4" ht="15.75">
      <c r="A5" s="7" t="s">
        <v>9</v>
      </c>
      <c r="B5" s="8" t="s">
        <v>10</v>
      </c>
      <c r="C5" s="9">
        <f>[1]план!B36</f>
        <v>1.7616000000000001</v>
      </c>
      <c r="D5" s="10">
        <f>[1]управление!E85/[1]управление!C4/12*1.2</f>
        <v>2.4227673956686711</v>
      </c>
    </row>
    <row r="6" spans="1:4" ht="15.75">
      <c r="A6" s="7" t="s">
        <v>11</v>
      </c>
      <c r="B6" s="8" t="s">
        <v>12</v>
      </c>
      <c r="C6" s="9">
        <f>[1]план!B59</f>
        <v>1.06E-2</v>
      </c>
      <c r="D6" s="10">
        <f>[1]управление!F85/[1]управление!C4/12*1.2</f>
        <v>2.3681544954597778E-2</v>
      </c>
    </row>
    <row r="7" spans="1:4" ht="15.75">
      <c r="A7" s="7" t="s">
        <v>13</v>
      </c>
      <c r="B7" s="8" t="s">
        <v>14</v>
      </c>
      <c r="C7" s="9">
        <f>[1]план!B66</f>
        <v>1.32E-2</v>
      </c>
      <c r="D7" s="10">
        <f>[1]управление!G85/[1]управление!C4/12*1.2</f>
        <v>3.201394040158588E-2</v>
      </c>
    </row>
    <row r="8" spans="1:4" ht="15.75">
      <c r="A8" s="7" t="s">
        <v>15</v>
      </c>
      <c r="B8" s="8" t="s">
        <v>16</v>
      </c>
      <c r="C8" s="9">
        <f>[1]план!B73</f>
        <v>8.2900000000000001E-2</v>
      </c>
      <c r="D8" s="10">
        <f>[1]управление!H85/[1]управление!C4/12*1.2</f>
        <v>0.11602506714413609</v>
      </c>
    </row>
    <row r="9" spans="1:4" ht="31.5">
      <c r="A9" s="7" t="s">
        <v>17</v>
      </c>
      <c r="B9" s="8" t="s">
        <v>18</v>
      </c>
      <c r="C9" s="9">
        <f>[1]план!B79</f>
        <v>6.83E-2</v>
      </c>
      <c r="D9" s="10">
        <f>[1]управление!I85/[1]управление!C4/12*1.2</f>
        <v>7.9261120347870584E-2</v>
      </c>
    </row>
    <row r="10" spans="1:4" ht="47.25">
      <c r="A10" s="7" t="s">
        <v>19</v>
      </c>
      <c r="B10" s="8" t="s">
        <v>20</v>
      </c>
      <c r="C10" s="9">
        <f>[1]план!B80</f>
        <v>4.1000000000000003E-3</v>
      </c>
      <c r="D10" s="10">
        <f>[1]управление!J85/[1]управление!C4/12*1.2</f>
        <v>2.7934092168649025E-3</v>
      </c>
    </row>
    <row r="11" spans="1:4" ht="31.5">
      <c r="A11" s="4" t="s">
        <v>21</v>
      </c>
      <c r="B11" s="5" t="s">
        <v>22</v>
      </c>
      <c r="C11" s="11">
        <f>C12</f>
        <v>1.5287999999999999</v>
      </c>
      <c r="D11" s="6">
        <f>D12</f>
        <v>0.46730909536598875</v>
      </c>
    </row>
    <row r="12" spans="1:4" ht="31.5">
      <c r="A12" s="7" t="s">
        <v>23</v>
      </c>
      <c r="B12" s="8" t="s">
        <v>24</v>
      </c>
      <c r="C12" s="9">
        <f>[1]план!B91</f>
        <v>1.5287999999999999</v>
      </c>
      <c r="D12" s="10">
        <f>[1]управление!L85/[1]управление!C4/12*1.2</f>
        <v>0.46730909536598875</v>
      </c>
    </row>
    <row r="13" spans="1:4" ht="31.5">
      <c r="A13" s="4" t="s">
        <v>25</v>
      </c>
      <c r="B13" s="5" t="s">
        <v>26</v>
      </c>
      <c r="C13" s="11">
        <f>C14</f>
        <v>0.26819999999999999</v>
      </c>
      <c r="D13" s="6">
        <f>D14</f>
        <v>0.22829006266786034</v>
      </c>
    </row>
    <row r="14" spans="1:4" ht="15.75">
      <c r="A14" s="7" t="s">
        <v>27</v>
      </c>
      <c r="B14" s="8" t="s">
        <v>28</v>
      </c>
      <c r="C14" s="9">
        <f>[1]план!B161</f>
        <v>0.26819999999999999</v>
      </c>
      <c r="D14" s="10">
        <f>[1]управление!N85/[1]управление!C4/12*1.2</f>
        <v>0.22829006266786034</v>
      </c>
    </row>
    <row r="15" spans="1:4" ht="15.75">
      <c r="A15" s="4" t="s">
        <v>29</v>
      </c>
      <c r="B15" s="5" t="s">
        <v>30</v>
      </c>
      <c r="C15" s="11">
        <v>0</v>
      </c>
      <c r="D15" s="6">
        <f>'[2]план-факт'!F165</f>
        <v>0</v>
      </c>
    </row>
    <row r="16" spans="1:4" ht="15.75">
      <c r="A16" s="4"/>
      <c r="B16" s="5" t="s">
        <v>31</v>
      </c>
      <c r="C16" s="6">
        <f>C13+C11+C3</f>
        <v>4.5001999999999995</v>
      </c>
      <c r="D16" s="6">
        <f>D13+D11+D3</f>
        <v>4.7959610636089458</v>
      </c>
    </row>
    <row r="17" spans="1:5" ht="15.75">
      <c r="A17" s="12"/>
      <c r="B17" s="13"/>
      <c r="C17" s="13"/>
      <c r="D17" s="12"/>
    </row>
    <row r="18" spans="1:5" ht="15.75">
      <c r="A18" s="14"/>
      <c r="B18" s="15" t="s">
        <v>32</v>
      </c>
      <c r="C18" s="15"/>
      <c r="D18" s="16">
        <f>[1]управление!C4</f>
        <v>4691.3999999999996</v>
      </c>
    </row>
    <row r="19" spans="1:5" ht="15.75">
      <c r="A19" s="14"/>
      <c r="B19" s="15" t="s">
        <v>33</v>
      </c>
      <c r="C19" s="15"/>
      <c r="D19" s="16">
        <f>D18*D16*12</f>
        <v>269997.26080578007</v>
      </c>
    </row>
    <row r="20" spans="1:5" ht="15.75">
      <c r="A20" s="17"/>
      <c r="B20" s="18" t="s">
        <v>34</v>
      </c>
      <c r="C20" s="17"/>
      <c r="D20" s="19">
        <f>[1]управление!C84*1.2</f>
        <v>240432.3</v>
      </c>
      <c r="E20" s="17"/>
    </row>
    <row r="21" spans="1:5" ht="15.75">
      <c r="A21" s="17"/>
      <c r="B21" s="18" t="s">
        <v>35</v>
      </c>
      <c r="C21" s="17"/>
      <c r="D21" s="19">
        <f>[1]управление!C83*1.2</f>
        <v>265896.37</v>
      </c>
      <c r="E21" s="17"/>
    </row>
    <row r="22" spans="1:5" ht="15.75">
      <c r="A22" s="17"/>
      <c r="B22" s="20"/>
      <c r="C22" s="20"/>
      <c r="D22" s="19"/>
      <c r="E22" s="17"/>
    </row>
    <row r="23" spans="1:5" ht="15.75">
      <c r="B23" s="18"/>
      <c r="D23" s="19"/>
      <c r="E23" s="17"/>
    </row>
    <row r="24" spans="1:5" ht="15.75">
      <c r="E24" s="17"/>
    </row>
  </sheetData>
  <mergeCells count="2">
    <mergeCell ref="A1:D1"/>
    <mergeCell ref="B22:C2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жэк - 1</dc:creator>
  <cp:lastModifiedBy>жэк - 1</cp:lastModifiedBy>
  <dcterms:created xsi:type="dcterms:W3CDTF">2024-10-31T13:07:39Z</dcterms:created>
  <dcterms:modified xsi:type="dcterms:W3CDTF">2024-10-31T13:08:03Z</dcterms:modified>
</cp:coreProperties>
</file>