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C4" i="1"/>
  <c r="D4"/>
  <c r="C5"/>
  <c r="D5"/>
  <c r="C6"/>
  <c r="D6"/>
  <c r="C7"/>
  <c r="D7"/>
  <c r="C8"/>
  <c r="D8"/>
  <c r="C9"/>
  <c r="D9"/>
  <c r="C10"/>
  <c r="D10"/>
  <c r="C12"/>
  <c r="C11" s="1"/>
  <c r="D12"/>
  <c r="D11" s="1"/>
  <c r="C14"/>
  <c r="C13" s="1"/>
  <c r="D14"/>
  <c r="D13" s="1"/>
  <c r="D15"/>
  <c r="D18"/>
  <c r="D20"/>
  <c r="D21"/>
  <c r="C3" l="1"/>
  <c r="C16" s="1"/>
  <c r="D16"/>
  <c r="D19" s="1"/>
  <c r="D3"/>
</calcChain>
</file>

<file path=xl/sharedStrings.xml><?xml version="1.0" encoding="utf-8"?>
<sst xmlns="http://schemas.openxmlformats.org/spreadsheetml/2006/main" count="36" uniqueCount="36">
  <si>
    <t>Нараховано за звітний період, грн</t>
  </si>
  <si>
    <t>Сплачено за звітний період, грн.</t>
  </si>
  <si>
    <t>Фактичні витрати за звітний період, грн.</t>
  </si>
  <si>
    <t>Загальна площа квартир, м2</t>
  </si>
  <si>
    <t>ВСЬОГО</t>
  </si>
  <si>
    <t>Винагорода управителю</t>
  </si>
  <si>
    <t>4.</t>
  </si>
  <si>
    <t>освітлення місць загального користування</t>
  </si>
  <si>
    <t>3.1.</t>
  </si>
  <si>
    <t>Оплата послуг щодо енергопостачання спільного майна багатоквартирного будинку</t>
  </si>
  <si>
    <t>3.</t>
  </si>
  <si>
    <t>поточний ремонт конструктивних елементів та внутрішньобудинкових систем</t>
  </si>
  <si>
    <t>2.1.</t>
  </si>
  <si>
    <t>Поточний ремонт спільного майна багатоквартирного будинку</t>
  </si>
  <si>
    <t>2.</t>
  </si>
  <si>
    <t>прибирання, посипання частини прибудинкової території, призначеної для проходу та роїзду, протиожеледними сумішами</t>
  </si>
  <si>
    <t>1.7.</t>
  </si>
  <si>
    <t>технічне обслуговування мереж електропостачання та електрообладнання</t>
  </si>
  <si>
    <t>1.6.</t>
  </si>
  <si>
    <t>обслуговування димовентиляційних каналів</t>
  </si>
  <si>
    <t>1.5.</t>
  </si>
  <si>
    <t>дезинсекція</t>
  </si>
  <si>
    <t>1.4.</t>
  </si>
  <si>
    <t>дератизація</t>
  </si>
  <si>
    <t>1.3.</t>
  </si>
  <si>
    <t>технічне обслуговування внутрішньобудинкових систем</t>
  </si>
  <si>
    <t>1.2.</t>
  </si>
  <si>
    <t>прибирання прибудинкової території</t>
  </si>
  <si>
    <t>1.1.</t>
  </si>
  <si>
    <t>Утримання спільного майна багатоквартирного будинку та прибудинкової території</t>
  </si>
  <si>
    <t>1.</t>
  </si>
  <si>
    <t>факт, грн/м2 з ПДВ</t>
  </si>
  <si>
    <t>затверджений тариф, грн/м2 з ПДВ</t>
  </si>
  <si>
    <t>Складові послуги</t>
  </si>
  <si>
    <t>№</t>
  </si>
  <si>
    <t>Звіт з послуги по управлінню багатоквартирним будинком       №13 по вул.Перемоги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</si>
</sst>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/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3121.2</v>
          </cell>
        </row>
        <row r="83">
          <cell r="C83">
            <v>147483.35000000003</v>
          </cell>
        </row>
        <row r="84">
          <cell r="C84">
            <v>132535.625</v>
          </cell>
        </row>
        <row r="85">
          <cell r="D85">
            <v>44530.802510479996</v>
          </cell>
          <cell r="E85">
            <v>73843.280458110006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2433.6961999999999</v>
          </cell>
          <cell r="J85">
            <v>131.05000000000001</v>
          </cell>
          <cell r="L85">
            <v>4276.4921999999997</v>
          </cell>
          <cell r="N85">
            <v>19316.200000000004</v>
          </cell>
        </row>
      </sheetData>
      <sheetData sheetId="1" refreshError="1"/>
      <sheetData sheetId="2">
        <row r="19">
          <cell r="B19">
            <v>0.7631</v>
          </cell>
        </row>
        <row r="36">
          <cell r="B36">
            <v>1.79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8.3000000000000004E-2</v>
          </cell>
        </row>
        <row r="79">
          <cell r="B79">
            <v>6.6900000000000001E-2</v>
          </cell>
        </row>
        <row r="80">
          <cell r="B80">
            <v>3.3999999999999998E-3</v>
          </cell>
        </row>
        <row r="91">
          <cell r="B91">
            <v>1.4643999999999999</v>
          </cell>
        </row>
        <row r="161">
          <cell r="B161">
            <v>0.30570000000000003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F15" sqref="F15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9" t="s">
        <v>35</v>
      </c>
      <c r="B1" s="19"/>
      <c r="C1" s="19"/>
      <c r="D1" s="19"/>
    </row>
    <row r="2" spans="1:4" ht="63">
      <c r="A2" s="18" t="s">
        <v>34</v>
      </c>
      <c r="B2" s="17" t="s">
        <v>33</v>
      </c>
      <c r="C2" s="17" t="s">
        <v>32</v>
      </c>
      <c r="D2" s="17" t="s">
        <v>31</v>
      </c>
    </row>
    <row r="3" spans="1:4" ht="31.5">
      <c r="A3" s="11" t="s">
        <v>30</v>
      </c>
      <c r="B3" s="10" t="s">
        <v>29</v>
      </c>
      <c r="C3" s="9">
        <f>C4+C5+C6+C7+C8+C9+C10</f>
        <v>2.7302000000000004</v>
      </c>
      <c r="D3" s="9">
        <f>D4+D5+D6+D7+D8+D9+D10</f>
        <v>4.0468268989039471</v>
      </c>
    </row>
    <row r="4" spans="1:4" ht="15.75">
      <c r="A4" s="16" t="s">
        <v>28</v>
      </c>
      <c r="B4" s="15" t="s">
        <v>27</v>
      </c>
      <c r="C4" s="14">
        <f>[1]план!B19</f>
        <v>0.7631</v>
      </c>
      <c r="D4" s="13">
        <f>[1]управление!D85/[1]управление!C4/12*1.2</f>
        <v>1.4267205725515828</v>
      </c>
    </row>
    <row r="5" spans="1:4" ht="15.75">
      <c r="A5" s="16" t="s">
        <v>26</v>
      </c>
      <c r="B5" s="15" t="s">
        <v>25</v>
      </c>
      <c r="C5" s="14">
        <f>[1]план!B36</f>
        <v>1.79</v>
      </c>
      <c r="D5" s="13">
        <f>[1]управление!E85/[1]управление!C4/12*1.2</f>
        <v>2.3658618626845449</v>
      </c>
    </row>
    <row r="6" spans="1:4" ht="15.75">
      <c r="A6" s="16" t="s">
        <v>24</v>
      </c>
      <c r="B6" s="15" t="s">
        <v>23</v>
      </c>
      <c r="C6" s="14">
        <f>[1]план!B59</f>
        <v>1.06E-2</v>
      </c>
      <c r="D6" s="13">
        <f>[1]управление!F85/[1]управление!C4/12*1.2</f>
        <v>2.3730103806228375E-2</v>
      </c>
    </row>
    <row r="7" spans="1:4" ht="15.75">
      <c r="A7" s="16" t="s">
        <v>22</v>
      </c>
      <c r="B7" s="15" t="s">
        <v>21</v>
      </c>
      <c r="C7" s="14">
        <f>[1]план!B66</f>
        <v>1.32E-2</v>
      </c>
      <c r="D7" s="13">
        <f>[1]управление!G85/[1]управление!C4/12*1.2</f>
        <v>3.2079584775086503E-2</v>
      </c>
    </row>
    <row r="8" spans="1:4" ht="15.75">
      <c r="A8" s="16" t="s">
        <v>20</v>
      </c>
      <c r="B8" s="15" t="s">
        <v>19</v>
      </c>
      <c r="C8" s="14">
        <f>[1]план!B73</f>
        <v>8.3000000000000004E-2</v>
      </c>
      <c r="D8" s="13">
        <f>[1]управление!H85/[1]управление!C4/12*1.2</f>
        <v>0.1162629757785467</v>
      </c>
    </row>
    <row r="9" spans="1:4" ht="31.5">
      <c r="A9" s="16" t="s">
        <v>18</v>
      </c>
      <c r="B9" s="15" t="s">
        <v>17</v>
      </c>
      <c r="C9" s="14">
        <f>[1]план!B79</f>
        <v>6.6900000000000001E-2</v>
      </c>
      <c r="D9" s="13">
        <f>[1]управление!I85/[1]управление!C4/12*1.2</f>
        <v>7.797309368191721E-2</v>
      </c>
    </row>
    <row r="10" spans="1:4" ht="47.25">
      <c r="A10" s="16" t="s">
        <v>16</v>
      </c>
      <c r="B10" s="15" t="s">
        <v>15</v>
      </c>
      <c r="C10" s="14">
        <f>[1]план!B80</f>
        <v>3.3999999999999998E-3</v>
      </c>
      <c r="D10" s="13">
        <f>[1]управление!J85/[1]управление!C4/12*1.2</f>
        <v>4.1987056260412662E-3</v>
      </c>
    </row>
    <row r="11" spans="1:4" ht="31.5">
      <c r="A11" s="11" t="s">
        <v>14</v>
      </c>
      <c r="B11" s="10" t="s">
        <v>13</v>
      </c>
      <c r="C11" s="12">
        <f>C12</f>
        <v>1.4643999999999999</v>
      </c>
      <c r="D11" s="9">
        <f>D12</f>
        <v>0.13701435986159169</v>
      </c>
    </row>
    <row r="12" spans="1:4" ht="31.5">
      <c r="A12" s="16" t="s">
        <v>12</v>
      </c>
      <c r="B12" s="15" t="s">
        <v>11</v>
      </c>
      <c r="C12" s="14">
        <f>[1]план!B91</f>
        <v>1.4643999999999999</v>
      </c>
      <c r="D12" s="13">
        <f>[1]управление!L85/[1]управление!C4/12*1.2</f>
        <v>0.13701435986159169</v>
      </c>
    </row>
    <row r="13" spans="1:4" ht="31.5">
      <c r="A13" s="11" t="s">
        <v>10</v>
      </c>
      <c r="B13" s="10" t="s">
        <v>9</v>
      </c>
      <c r="C13" s="12">
        <f>C14</f>
        <v>0.30570000000000003</v>
      </c>
      <c r="D13" s="9">
        <f>D14</f>
        <v>0.61887094707163937</v>
      </c>
    </row>
    <row r="14" spans="1:4" ht="15.75">
      <c r="A14" s="16" t="s">
        <v>8</v>
      </c>
      <c r="B14" s="15" t="s">
        <v>7</v>
      </c>
      <c r="C14" s="14">
        <f>[1]план!B161</f>
        <v>0.30570000000000003</v>
      </c>
      <c r="D14" s="13">
        <f>[1]управление!N85/[1]управление!C4/12*1.2</f>
        <v>0.61887094707163937</v>
      </c>
    </row>
    <row r="15" spans="1:4" ht="15.75">
      <c r="A15" s="11" t="s">
        <v>6</v>
      </c>
      <c r="B15" s="10" t="s">
        <v>5</v>
      </c>
      <c r="C15" s="12">
        <v>0</v>
      </c>
      <c r="D15" s="9">
        <f>'[2]план-факт'!F165</f>
        <v>0</v>
      </c>
    </row>
    <row r="16" spans="1:4" ht="15.75">
      <c r="A16" s="11"/>
      <c r="B16" s="10" t="s">
        <v>4</v>
      </c>
      <c r="C16" s="9">
        <f>C13+C11+C3</f>
        <v>4.5003000000000002</v>
      </c>
      <c r="D16" s="9">
        <f>D13+D11+D3</f>
        <v>4.8027122058371781</v>
      </c>
    </row>
    <row r="17" spans="1:5" ht="15.75">
      <c r="A17" s="7"/>
      <c r="B17" s="8"/>
      <c r="C17" s="8"/>
      <c r="D17" s="7"/>
    </row>
    <row r="18" spans="1:5" ht="15.75">
      <c r="A18" s="6"/>
      <c r="B18" s="5" t="s">
        <v>3</v>
      </c>
      <c r="C18" s="5"/>
      <c r="D18" s="4">
        <f>[1]управление!C4</f>
        <v>3121.2</v>
      </c>
    </row>
    <row r="19" spans="1:5" ht="15.75">
      <c r="A19" s="6"/>
      <c r="B19" s="5" t="s">
        <v>2</v>
      </c>
      <c r="C19" s="5"/>
      <c r="D19" s="4">
        <f>D18*D16*12</f>
        <v>179882.70404230797</v>
      </c>
    </row>
    <row r="20" spans="1:5" ht="15.75">
      <c r="A20" s="1"/>
      <c r="B20" s="3" t="s">
        <v>1</v>
      </c>
      <c r="C20" s="1"/>
      <c r="D20" s="2">
        <f>[1]управление!C84*1.2</f>
        <v>159042.75</v>
      </c>
      <c r="E20" s="1"/>
    </row>
    <row r="21" spans="1:5" ht="15.75">
      <c r="A21" s="1"/>
      <c r="B21" s="3" t="s">
        <v>0</v>
      </c>
      <c r="C21" s="1"/>
      <c r="D21" s="2">
        <f>[1]управление!C83*1.2</f>
        <v>176980.02000000005</v>
      </c>
      <c r="E21" s="1"/>
    </row>
    <row r="22" spans="1:5" ht="15.75">
      <c r="A22" s="1"/>
      <c r="B22" s="20"/>
      <c r="C22" s="20"/>
      <c r="D22" s="2"/>
      <c r="E22" s="1"/>
    </row>
    <row r="23" spans="1:5" ht="15.75">
      <c r="B23" s="3"/>
      <c r="D23" s="2"/>
      <c r="E23" s="1"/>
    </row>
    <row r="24" spans="1:5" ht="15.75">
      <c r="E24" s="1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2024-10-31T13:13:29Z</dcterms:created>
  <dcterms:modified xsi:type="dcterms:W3CDTF">2024-10-31T13:14:40Z</dcterms:modified>
</cp:coreProperties>
</file>