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Маша\Отчет по домам 2020\ЗВІТИ для ЗМІ\звіт 2025\"/>
    </mc:Choice>
  </mc:AlternateContent>
  <xr:revisionPtr revIDLastSave="0" documentId="8_{6894BCBE-BBDC-4DEE-84D3-1215C0138A99}" xr6:coauthVersionLast="45" xr6:coauthVersionMax="45" xr10:uidLastSave="{00000000-0000-0000-0000-000000000000}"/>
  <bookViews>
    <workbookView xWindow="-120" yWindow="-120" windowWidth="19440" windowHeight="15000" xr2:uid="{03B023F2-5082-4143-B4BA-325522CDB8D8}"/>
  </bookViews>
  <sheets>
    <sheet name="2025" sheetId="1" r:id="rId1"/>
  </sheets>
  <externalReferences>
    <externalReference r:id="rId2"/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 l="1"/>
  <c r="C17" i="1"/>
  <c r="C15" i="1"/>
  <c r="B12" i="1"/>
  <c r="A12" i="1"/>
  <c r="C11" i="1"/>
  <c r="B11" i="1"/>
  <c r="A11" i="1"/>
  <c r="C10" i="1"/>
  <c r="B10" i="1"/>
  <c r="A10" i="1"/>
  <c r="C9" i="1"/>
  <c r="B9" i="1"/>
  <c r="A9" i="1"/>
  <c r="C8" i="1"/>
  <c r="B8" i="1"/>
  <c r="A8" i="1"/>
  <c r="C7" i="1"/>
  <c r="B7" i="1"/>
  <c r="A7" i="1"/>
  <c r="C6" i="1"/>
  <c r="B6" i="1"/>
  <c r="A6" i="1"/>
  <c r="C5" i="1"/>
  <c r="B5" i="1"/>
  <c r="A5" i="1"/>
  <c r="C4" i="1"/>
  <c r="B4" i="1"/>
  <c r="A4" i="1"/>
  <c r="C3" i="1"/>
  <c r="C13" i="1" s="1"/>
  <c r="B3" i="1"/>
  <c r="B13" i="1" s="1"/>
  <c r="A3" i="1"/>
  <c r="C16" i="1" l="1"/>
</calcChain>
</file>

<file path=xl/sharedStrings.xml><?xml version="1.0" encoding="utf-8"?>
<sst xmlns="http://schemas.openxmlformats.org/spreadsheetml/2006/main" count="9" uniqueCount="9">
  <si>
    <t>Звіт з послуги по управлінню багатоквартирним будинком       №9 по вул. Героїв України</t>
  </si>
  <si>
    <t>Складові послуги</t>
  </si>
  <si>
    <t>затверджена вартість, грн/м2 з ПДВ</t>
  </si>
  <si>
    <t>фактична вартість, грн/м2 з ПДВ</t>
  </si>
  <si>
    <t>ВСЬОГО</t>
  </si>
  <si>
    <t>Загальна площа квартир, м2</t>
  </si>
  <si>
    <t>Фактичні витрати за звітний період, грн.</t>
  </si>
  <si>
    <t>Сплачено за звітний період, грн.</t>
  </si>
  <si>
    <t>Нараховано за звітний період, грн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</si>
</sst>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6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164" fontId="3" fillId="0" borderId="1" xfId="0" applyNumberFormat="1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Font="1"/>
    <xf numFmtId="4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79;&#1074;&#1110;&#1090;/&#1079;&#1074;&#1110;&#1090;%20&#1043;&#1077;&#1088;&#1086;&#1111;&#1074;%20&#1059;&#1082;&#1088;&#1072;&#1111;&#1085;&#1080;,%2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2;&#1072;&#1096;&#1072;/&#1054;&#1090;&#1095;&#1077;&#1090;%20&#1087;&#1086;%20&#1076;&#1086;&#1084;&#1072;&#1084;%202020/&#1079;&#1074;&#1110;&#1090;%202025/&#1057;&#1074;&#1086;&#1076;&#1085;&#1072;&#1103;%20&#1090;&#1072;&#1073;&#1083;&#1080;&#1094;&#1072;%20&#1087;&#1086;%20&#1091;&#1088;&#1072;&#1074;&#1083;&#1077;&#1085;&#1080;&#1102;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правление"/>
      <sheetName val="розрахунок"/>
      <sheetName val="план"/>
      <sheetName val="2025"/>
    </sheetNames>
    <sheetDataSet>
      <sheetData sheetId="0">
        <row r="4">
          <cell r="C4">
            <v>635</v>
          </cell>
        </row>
        <row r="68">
          <cell r="C68">
            <v>40302.899999999994</v>
          </cell>
        </row>
        <row r="69">
          <cell r="C69">
            <v>33866.416666666672</v>
          </cell>
        </row>
        <row r="70">
          <cell r="D70">
            <v>18811.461199999998</v>
          </cell>
          <cell r="E70">
            <v>483.84</v>
          </cell>
          <cell r="F70">
            <v>0</v>
          </cell>
          <cell r="G70">
            <v>122.76</v>
          </cell>
          <cell r="H70">
            <v>14092.165000000001</v>
          </cell>
          <cell r="I70">
            <v>5.7278334053146391</v>
          </cell>
          <cell r="J70">
            <v>66.599999999999994</v>
          </cell>
          <cell r="K70">
            <v>58.2</v>
          </cell>
          <cell r="M70">
            <v>10724.399999999998</v>
          </cell>
          <cell r="O70">
            <v>12</v>
          </cell>
        </row>
      </sheetData>
      <sheetData sheetId="1"/>
      <sheetData sheetId="2">
        <row r="24">
          <cell r="A24" t="str">
            <v>1. Технічне обслуговування внутрішньобудинкових систем</v>
          </cell>
          <cell r="B24">
            <v>2.1905000000000001</v>
          </cell>
        </row>
        <row r="52">
          <cell r="A52" t="str">
            <v>2. Обслуговування димових та вентиляційних каналів</v>
          </cell>
          <cell r="B52">
            <v>0.14699999999999999</v>
          </cell>
        </row>
        <row r="58">
          <cell r="A58" t="str">
            <v>3. Поточний ремонт конструктивних елементів тощо</v>
          </cell>
          <cell r="B58">
            <v>1.2282999999999999</v>
          </cell>
        </row>
        <row r="62">
          <cell r="A62" t="str">
            <v>4. Поточний ремонт внутрішньобудинкових систем</v>
          </cell>
          <cell r="B62">
            <v>0.83220000000000005</v>
          </cell>
        </row>
        <row r="66">
          <cell r="A66" t="str">
            <v>5. Прибирання прибудинкової території</v>
          </cell>
          <cell r="B66">
            <v>1.3102</v>
          </cell>
        </row>
        <row r="82">
          <cell r="A82" t="str">
            <v>6. Посипання частини прибудинкової території, призначеної для проходу та проїзду, протиожеледними сумішами</v>
          </cell>
          <cell r="B82">
            <v>3.2000000000000002E-3</v>
          </cell>
        </row>
        <row r="89">
          <cell r="A89" t="str">
            <v>7. Дератизація</v>
          </cell>
          <cell r="B89">
            <v>5.1999999999999998E-3</v>
          </cell>
        </row>
        <row r="95">
          <cell r="A95" t="str">
            <v>8. Дезінсекція</v>
          </cell>
          <cell r="B95">
            <v>6.7999999999999996E-3</v>
          </cell>
        </row>
        <row r="101">
          <cell r="A101" t="str">
            <v>9. Придбання електричної енергії для освітлення місць загального користування</v>
          </cell>
          <cell r="B101">
            <v>1.1576</v>
          </cell>
        </row>
        <row r="104">
          <cell r="A104" t="str">
            <v>10. Винагорода управителю</v>
          </cell>
          <cell r="B104">
            <v>0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из и ТМЦ"/>
      <sheetName val="зарплата"/>
      <sheetName val="Фоп"/>
      <sheetName val="зведена"/>
    </sheetNames>
    <sheetDataSet>
      <sheetData sheetId="0"/>
      <sheetData sheetId="1"/>
      <sheetData sheetId="2"/>
      <sheetData sheetId="3"/>
      <sheetData sheetId="4">
        <row r="106">
          <cell r="B106">
            <v>633.70000000000005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F84F7-B68C-492D-92FA-F571452094E2}">
  <dimension ref="A1:H21"/>
  <sheetViews>
    <sheetView tabSelected="1" workbookViewId="0">
      <selection activeCell="C16" sqref="C16"/>
    </sheetView>
  </sheetViews>
  <sheetFormatPr defaultRowHeight="15" x14ac:dyDescent="0.25"/>
  <cols>
    <col min="1" max="1" width="58.5703125" customWidth="1"/>
    <col min="2" max="2" width="12.42578125" customWidth="1"/>
    <col min="3" max="3" width="12.28515625" customWidth="1"/>
  </cols>
  <sheetData>
    <row r="1" spans="1:8" ht="43.5" customHeight="1" x14ac:dyDescent="0.25">
      <c r="A1" s="1" t="s">
        <v>0</v>
      </c>
      <c r="B1" s="1"/>
      <c r="C1" s="1"/>
    </row>
    <row r="2" spans="1:8" ht="78.75" x14ac:dyDescent="0.25">
      <c r="A2" s="2" t="s">
        <v>1</v>
      </c>
      <c r="B2" s="2" t="s">
        <v>2</v>
      </c>
      <c r="C2" s="2" t="s">
        <v>3</v>
      </c>
      <c r="E2" s="3"/>
      <c r="F2" s="3"/>
      <c r="G2" s="3"/>
      <c r="H2" s="3"/>
    </row>
    <row r="3" spans="1:8" ht="17.25" customHeight="1" x14ac:dyDescent="0.25">
      <c r="A3" s="4" t="str">
        <f>[1]план!A24</f>
        <v>1. Технічне обслуговування внутрішньобудинкових систем</v>
      </c>
      <c r="B3" s="5">
        <f>[1]план!B24</f>
        <v>2.1905000000000001</v>
      </c>
      <c r="C3" s="5">
        <f>[1]управление!D70/[1]управление!C4/[1]управление!O70*1.2</f>
        <v>2.9624348346456686</v>
      </c>
    </row>
    <row r="4" spans="1:8" ht="15.75" x14ac:dyDescent="0.25">
      <c r="A4" s="4" t="str">
        <f>[1]план!A52</f>
        <v>2. Обслуговування димових та вентиляційних каналів</v>
      </c>
      <c r="B4" s="6">
        <f>[1]план!B52</f>
        <v>0.14699999999999999</v>
      </c>
      <c r="C4" s="5">
        <f>[1]управление!E70/[1]управление!C4/[1]управление!O70*1.2</f>
        <v>7.6195275590551184E-2</v>
      </c>
    </row>
    <row r="5" spans="1:8" ht="15.75" x14ac:dyDescent="0.25">
      <c r="A5" s="4" t="str">
        <f>[1]план!A58</f>
        <v>3. Поточний ремонт конструктивних елементів тощо</v>
      </c>
      <c r="B5" s="6">
        <f>[1]план!B58</f>
        <v>1.2282999999999999</v>
      </c>
      <c r="C5" s="5">
        <f>[1]управление!F70/[1]управление!C4/[1]управление!O70*1.2</f>
        <v>0</v>
      </c>
    </row>
    <row r="6" spans="1:8" ht="15.75" x14ac:dyDescent="0.25">
      <c r="A6" s="4" t="str">
        <f>[1]план!A62</f>
        <v>4. Поточний ремонт внутрішньобудинкових систем</v>
      </c>
      <c r="B6" s="6">
        <f>[1]план!B62</f>
        <v>0.83220000000000005</v>
      </c>
      <c r="C6" s="5">
        <f>[1]управление!G70/[1]управление!C4/[1]управление!O70*1.2</f>
        <v>1.9332283464566929E-2</v>
      </c>
    </row>
    <row r="7" spans="1:8" ht="15.75" x14ac:dyDescent="0.25">
      <c r="A7" s="4" t="str">
        <f>[1]план!A66</f>
        <v>5. Прибирання прибудинкової території</v>
      </c>
      <c r="B7" s="6">
        <f>[1]план!B66</f>
        <v>1.3102</v>
      </c>
      <c r="C7" s="5">
        <f>[1]управление!H70/[1]управление!C4/[1]управление!O70*1.2</f>
        <v>2.2192385826771655</v>
      </c>
    </row>
    <row r="8" spans="1:8" ht="47.25" x14ac:dyDescent="0.25">
      <c r="A8" s="4" t="str">
        <f>[1]план!A82</f>
        <v>6. Посипання частини прибудинкової території, призначеної для проходу та проїзду, протиожеледними сумішами</v>
      </c>
      <c r="B8" s="6">
        <f>[1]план!B82</f>
        <v>3.2000000000000002E-3</v>
      </c>
      <c r="C8" s="5">
        <f>[1]управление!I70/[1]управление!C4/[1]управление!O70*1.2</f>
        <v>9.0202100871096666E-4</v>
      </c>
    </row>
    <row r="9" spans="1:8" ht="15.75" x14ac:dyDescent="0.25">
      <c r="A9" s="4" t="str">
        <f>[1]план!A89</f>
        <v>7. Дератизація</v>
      </c>
      <c r="B9" s="6">
        <f>[1]план!B89</f>
        <v>5.1999999999999998E-3</v>
      </c>
      <c r="C9" s="5">
        <f>[1]управление!J70/[1]управление!C4/[1]управление!O70*1.2</f>
        <v>1.0488188976377951E-2</v>
      </c>
    </row>
    <row r="10" spans="1:8" ht="15.75" x14ac:dyDescent="0.25">
      <c r="A10" s="4" t="str">
        <f>[1]план!A95</f>
        <v>8. Дезінсекція</v>
      </c>
      <c r="B10" s="6">
        <f>[1]план!B95</f>
        <v>6.7999999999999996E-3</v>
      </c>
      <c r="C10" s="5">
        <f>[1]управление!K70/[1]управление!C4/[1]управление!O70*1.2</f>
        <v>9.1653543307086624E-3</v>
      </c>
    </row>
    <row r="11" spans="1:8" ht="31.5" x14ac:dyDescent="0.25">
      <c r="A11" s="4" t="str">
        <f>[1]план!A101</f>
        <v>9. Придбання електричної енергії для освітлення місць загального користування</v>
      </c>
      <c r="B11" s="6">
        <f>[1]план!B101</f>
        <v>1.1576</v>
      </c>
      <c r="C11" s="5">
        <f>[1]управление!M70/[1]управление!C4/[1]управление!O70*1.2</f>
        <v>1.688881889763779</v>
      </c>
    </row>
    <row r="12" spans="1:8" ht="15.75" x14ac:dyDescent="0.25">
      <c r="A12" s="4" t="str">
        <f>[1]план!A104</f>
        <v>10. Винагорода управителю</v>
      </c>
      <c r="B12" s="6">
        <f>[1]план!B104</f>
        <v>0</v>
      </c>
      <c r="C12" s="5">
        <v>0</v>
      </c>
    </row>
    <row r="13" spans="1:8" ht="15.75" x14ac:dyDescent="0.25">
      <c r="A13" s="7" t="s">
        <v>4</v>
      </c>
      <c r="B13" s="8">
        <f>B3+B4+B5+B6+B7+B8+B9+B10+B11+B12</f>
        <v>6.8810000000000002</v>
      </c>
      <c r="C13" s="8">
        <f>C3+C4+C5+C6+C7+C8+C9+C10+C11+C12</f>
        <v>6.9866384304575284</v>
      </c>
    </row>
    <row r="14" spans="1:8" ht="15.75" x14ac:dyDescent="0.25">
      <c r="A14" s="9"/>
      <c r="B14" s="9"/>
      <c r="C14" s="10"/>
    </row>
    <row r="15" spans="1:8" ht="15.75" x14ac:dyDescent="0.25">
      <c r="A15" s="11" t="s">
        <v>5</v>
      </c>
      <c r="B15" s="11"/>
      <c r="C15" s="12">
        <f>[2]зведена!$B$106</f>
        <v>633.70000000000005</v>
      </c>
    </row>
    <row r="16" spans="1:8" ht="15.75" x14ac:dyDescent="0.25">
      <c r="A16" s="11" t="s">
        <v>6</v>
      </c>
      <c r="B16" s="11"/>
      <c r="C16" s="12">
        <f>C15*C13*[1]управление!O70</f>
        <v>53129.193280571228</v>
      </c>
    </row>
    <row r="17" spans="1:4" ht="15.75" x14ac:dyDescent="0.25">
      <c r="A17" s="13" t="s">
        <v>7</v>
      </c>
      <c r="B17" s="14"/>
      <c r="C17" s="15">
        <f>[1]управление!C69*1.2</f>
        <v>40639.700000000004</v>
      </c>
      <c r="D17" s="14"/>
    </row>
    <row r="18" spans="1:4" ht="15.75" x14ac:dyDescent="0.25">
      <c r="A18" s="13" t="s">
        <v>8</v>
      </c>
      <c r="B18" s="14"/>
      <c r="C18" s="15">
        <f>[1]управление!C68*1.2</f>
        <v>48363.479999999989</v>
      </c>
      <c r="D18" s="14"/>
    </row>
    <row r="19" spans="1:4" ht="15.75" x14ac:dyDescent="0.25">
      <c r="A19" s="16"/>
      <c r="B19" s="16"/>
      <c r="C19" s="15"/>
      <c r="D19" s="14"/>
    </row>
    <row r="20" spans="1:4" ht="15.75" x14ac:dyDescent="0.25">
      <c r="A20" s="13"/>
      <c r="C20" s="15"/>
      <c r="D20" s="14"/>
    </row>
    <row r="21" spans="1:4" ht="15.75" x14ac:dyDescent="0.25">
      <c r="D21" s="14"/>
    </row>
  </sheetData>
  <mergeCells count="3">
    <mergeCell ref="A1:C1"/>
    <mergeCell ref="E2:H2"/>
    <mergeCell ref="A19:B19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2026-04-02T12:14:43Z</dcterms:created>
  <dcterms:modified xsi:type="dcterms:W3CDTF">2026-04-02T12:14:58Z</dcterms:modified>
</cp:coreProperties>
</file>