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4"/>
  <c r="C14"/>
  <c r="D13"/>
  <c r="C13"/>
  <c r="C16" s="1"/>
  <c r="D12"/>
  <c r="C12"/>
  <c r="D11"/>
  <c r="D16" s="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<sst xmlns="http://schemas.openxmlformats.org/spreadsheetml/2006/main" count="36" uniqueCount="36">
  <si>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 з  послуги по управлінню багатоквартирним будинком №16а по вул.Григорія Сковороди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</si>
  <si>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</si>
  <si>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</si>
  <si>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</si>
  <si>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</si>
  <si>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</si>
  <si>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</si>
  <si>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</si>
  <si>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</si>
  <si>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1.4.</t>
  </si>
  <si>
    <t>технічне обслуговування внутрішньобудинкових систем</t>
  </si>
  <si>
    <t>1.5.</t>
  </si>
  <si>
    <t>дератизація</t>
  </si>
  <si>
    <t>1.6.</t>
  </si>
  <si>
    <t>дезинсекція</t>
  </si>
  <si>
    <t>1.7.</t>
  </si>
  <si>
    <t>обслуговування димовентиляційних каналів</t>
  </si>
  <si>
    <t>1.8.</t>
  </si>
  <si>
    <t>технічне обслуговування мереж електропостачання та електрообладнання</t>
  </si>
  <si>
    <t>1.9.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</si>
  <si>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</si>
  <si>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</si>
  <si>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</si>
  <si>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</si>
  <si>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</si>
  <si>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</si>
  <si>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</si>
  <si>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</si>
  <si>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</si>
  <si>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</si>
  <si>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</si>
  <si>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</si>
  <si>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</si>
  <si>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</si>
  <si>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</t>
  </si>
  <si>
    <t>Нараховано за звітний період, грн.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</si>
</sst>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00"/>
  </numFmts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164" fontId="4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164" fontId="3" fillId="0" borderId="2" xfId="0" applyNumberFormat="1" applyFont="1" applyBorder="1"/>
    <xf numFmtId="165" fontId="3" fillId="0" borderId="0" xfId="0" applyNumberFormat="1" applyFont="1"/>
    <xf numFmtId="2" fontId="3" fillId="0" borderId="0" xfId="0" applyNumberFormat="1" applyFont="1"/>
    <xf numFmtId="0" fontId="3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1;&#1077;&#1088;&#1084;&#1086;&#1085;&#1090;&#1086;&#1074;&#1072;,16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3152.5</v>
          </cell>
        </row>
        <row r="83">
          <cell r="C83">
            <v>147426.93333333335</v>
          </cell>
        </row>
        <row r="85">
          <cell r="C85">
            <v>137782.25968895</v>
          </cell>
          <cell r="D85">
            <v>52245.847092490003</v>
          </cell>
          <cell r="E85">
            <v>70845.425846459999</v>
          </cell>
          <cell r="F85">
            <v>753.73199999999997</v>
          </cell>
          <cell r="G85">
            <v>509.46699999999998</v>
          </cell>
          <cell r="H85">
            <v>3628.8</v>
          </cell>
          <cell r="I85">
            <v>2425.6957499999999</v>
          </cell>
          <cell r="J85">
            <v>131.05000000000001</v>
          </cell>
          <cell r="M85">
            <v>354.642</v>
          </cell>
          <cell r="N85">
            <v>6887.6</v>
          </cell>
        </row>
      </sheetData>
      <sheetData sheetId="1"/>
      <sheetData sheetId="2">
        <row r="19">
          <cell r="B19">
            <v>0.89349999999999996</v>
          </cell>
        </row>
        <row r="36">
          <cell r="B36">
            <v>1.5607</v>
          </cell>
        </row>
        <row r="59">
          <cell r="B59">
            <v>1.0699999999999999E-2</v>
          </cell>
        </row>
        <row r="66">
          <cell r="B66">
            <v>1.3299999999999999E-2</v>
          </cell>
        </row>
        <row r="73">
          <cell r="B73">
            <v>8.2699999999999996E-2</v>
          </cell>
        </row>
        <row r="79">
          <cell r="B79">
            <v>6.6600000000000006E-2</v>
          </cell>
        </row>
        <row r="80">
          <cell r="B80">
            <v>3.0999999999999999E-3</v>
          </cell>
        </row>
        <row r="91">
          <cell r="B91">
            <v>1.4721</v>
          </cell>
        </row>
        <row r="161">
          <cell r="B161">
            <v>0.39810000000000001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topLeftCell="A4" workbookViewId="0">
      <selection activeCell="D18" sqref="D18"/>
    </sheetView>
  </sheetViews>
  <sheetFormatPr defaultRowHeight="15.75"/>
  <cols>
    <col min="1" max="1" width="5" style="15" customWidth="1"/>
    <col min="2" max="2" width="54.5703125" style="4" customWidth="1"/>
    <col min="3" max="3" width="11.85546875" style="4" customWidth="1"/>
    <col min="4" max="4" width="12" style="4" customWidth="1"/>
    <col min="5" max="16384" width="9.140625" style="4"/>
  </cols>
  <sheetData>
    <row r="1" spans="1:9" ht="42.75" customHeight="1">
      <c r="A1" s="1" t="s">
        <v>0</v>
      </c>
      <c r="B1" s="2"/>
      <c r="C1" s="2"/>
      <c r="D1" s="2"/>
      <c r="E1" s="3"/>
      <c r="F1" s="3"/>
      <c r="G1" s="3"/>
      <c r="H1" s="3"/>
      <c r="I1" s="3"/>
    </row>
    <row r="2" spans="1:9" s="6" customFormat="1" ht="65.25" customHeight="1">
      <c r="A2" s="5" t="s">
        <v>1</v>
      </c>
      <c r="B2" s="5" t="s">
        <v>2</v>
      </c>
      <c r="C2" s="5" t="s">
        <v>3</v>
      </c>
      <c r="D2" s="5" t="s">
        <v>4</v>
      </c>
    </row>
    <row r="3" spans="1:9" ht="30.75" customHeight="1">
      <c r="A3" s="7" t="s">
        <v>5</v>
      </c>
      <c r="B3" s="8" t="s">
        <v>6</v>
      </c>
      <c r="C3" s="9">
        <f>C4+C5+C6+C7+C8+C9+C10</f>
        <v>2.6306000000000003</v>
      </c>
      <c r="D3" s="9">
        <f>D4+D5+D6+D7+D8+D9+D10</f>
        <v>4.1408411638049172</v>
      </c>
    </row>
    <row r="4" spans="1:9">
      <c r="A4" s="10" t="s">
        <v>7</v>
      </c>
      <c r="B4" s="11" t="s">
        <v>8</v>
      </c>
      <c r="C4" s="12">
        <f>[1]план!B19</f>
        <v>0.89349999999999996</v>
      </c>
      <c r="D4" s="12">
        <f>[1]управление!D85/[1]управление!C4/12*1.2</f>
        <v>1.6572830164152261</v>
      </c>
    </row>
    <row r="5" spans="1:9" ht="31.5">
      <c r="A5" s="10" t="s">
        <v>9</v>
      </c>
      <c r="B5" s="11" t="s">
        <v>10</v>
      </c>
      <c r="C5" s="12">
        <f>[1]план!B36</f>
        <v>1.5607</v>
      </c>
      <c r="D5" s="12">
        <f>[1]управление!E85/[1]управление!C4/12*1.2</f>
        <v>2.2472775843444888</v>
      </c>
    </row>
    <row r="6" spans="1:9">
      <c r="A6" s="10" t="s">
        <v>11</v>
      </c>
      <c r="B6" s="11" t="s">
        <v>12</v>
      </c>
      <c r="C6" s="12">
        <f>[1]план!B59</f>
        <v>1.0699999999999999E-2</v>
      </c>
      <c r="D6" s="12">
        <f>[1]управление!F85/[1]управление!C4/12*1.2</f>
        <v>2.3909024583663757E-2</v>
      </c>
    </row>
    <row r="7" spans="1:9">
      <c r="A7" s="10" t="s">
        <v>13</v>
      </c>
      <c r="B7" s="11" t="s">
        <v>14</v>
      </c>
      <c r="C7" s="12">
        <f>[1]план!B66</f>
        <v>1.3299999999999999E-2</v>
      </c>
      <c r="D7" s="12">
        <f>[1]управление!G85/[1]управление!C4/12*1.2</f>
        <v>1.6160729579698649E-2</v>
      </c>
    </row>
    <row r="8" spans="1:9">
      <c r="A8" s="10" t="s">
        <v>15</v>
      </c>
      <c r="B8" s="11" t="s">
        <v>16</v>
      </c>
      <c r="C8" s="12">
        <f>[1]план!B73</f>
        <v>8.2699999999999996E-2</v>
      </c>
      <c r="D8" s="12">
        <f>[1]управление!H85/[1]управление!C4/12*1.2</f>
        <v>0.11510864393338618</v>
      </c>
    </row>
    <row r="9" spans="1:9" ht="31.5">
      <c r="A9" s="10" t="s">
        <v>17</v>
      </c>
      <c r="B9" s="11" t="s">
        <v>18</v>
      </c>
      <c r="C9" s="12">
        <f>[1]план!B79</f>
        <v>6.6600000000000006E-2</v>
      </c>
      <c r="D9" s="12">
        <f>[1]управление!I85/[1]управление!C4/12*1.2</f>
        <v>7.6945146708961146E-2</v>
      </c>
    </row>
    <row r="10" spans="1:9" ht="47.25">
      <c r="A10" s="10" t="s">
        <v>19</v>
      </c>
      <c r="B10" s="11" t="s">
        <v>20</v>
      </c>
      <c r="C10" s="12">
        <f>[1]план!B80</f>
        <v>3.0999999999999999E-3</v>
      </c>
      <c r="D10" s="12">
        <f>[1]управление!J85/[1]управление!C4/12*1.2</f>
        <v>4.1570182394924668E-3</v>
      </c>
    </row>
    <row r="11" spans="1:9" ht="31.5">
      <c r="A11" s="7" t="s">
        <v>21</v>
      </c>
      <c r="B11" s="8" t="s">
        <v>22</v>
      </c>
      <c r="C11" s="9">
        <f>C12</f>
        <v>1.4721</v>
      </c>
      <c r="D11" s="9">
        <f>D12</f>
        <v>1.1249547977795399E-2</v>
      </c>
    </row>
    <row r="12" spans="1:9" ht="31.5">
      <c r="A12" s="10" t="s">
        <v>23</v>
      </c>
      <c r="B12" s="11" t="s">
        <v>24</v>
      </c>
      <c r="C12" s="12">
        <f>[1]план!B91</f>
        <v>1.4721</v>
      </c>
      <c r="D12" s="12">
        <f>[1]управление!M85/[1]управление!C4/12*1.2</f>
        <v>1.1249547977795399E-2</v>
      </c>
    </row>
    <row r="13" spans="1:9" ht="31.5">
      <c r="A13" s="7" t="s">
        <v>25</v>
      </c>
      <c r="B13" s="8" t="s">
        <v>26</v>
      </c>
      <c r="C13" s="9">
        <f>C14</f>
        <v>0.39810000000000001</v>
      </c>
      <c r="D13" s="9">
        <f>D14</f>
        <v>0.21848057097541632</v>
      </c>
    </row>
    <row r="14" spans="1:9">
      <c r="A14" s="10" t="s">
        <v>27</v>
      </c>
      <c r="B14" s="11" t="s">
        <v>28</v>
      </c>
      <c r="C14" s="12">
        <f>[1]план!B161</f>
        <v>0.39810000000000001</v>
      </c>
      <c r="D14" s="12">
        <f>[1]управление!N85/[1]управление!C4/12*1.2</f>
        <v>0.21848057097541632</v>
      </c>
    </row>
    <row r="15" spans="1:9">
      <c r="A15" s="7" t="s">
        <v>29</v>
      </c>
      <c r="B15" s="8" t="s">
        <v>30</v>
      </c>
      <c r="C15" s="9">
        <v>0</v>
      </c>
      <c r="D15" s="9">
        <v>0</v>
      </c>
    </row>
    <row r="16" spans="1:9">
      <c r="A16" s="10"/>
      <c r="B16" s="11" t="s">
        <v>31</v>
      </c>
      <c r="C16" s="12">
        <f>C13+C11+C3</f>
        <v>4.5007999999999999</v>
      </c>
      <c r="D16" s="12">
        <f>D15+D11+D3+D13</f>
        <v>4.3705712827581289</v>
      </c>
    </row>
    <row r="17" spans="2:4">
      <c r="D17" s="13"/>
    </row>
    <row r="18" spans="2:4">
      <c r="B18" s="4" t="s">
        <v>32</v>
      </c>
      <c r="D18" s="14">
        <f>[1]управление!C4</f>
        <v>3152.5</v>
      </c>
    </row>
    <row r="19" spans="2:4">
      <c r="B19" s="4" t="s">
        <v>33</v>
      </c>
      <c r="D19" s="14">
        <f>D18*D16*12</f>
        <v>165338.71162674003</v>
      </c>
    </row>
    <row r="20" spans="2:4">
      <c r="B20" s="4" t="s">
        <v>34</v>
      </c>
      <c r="D20" s="14">
        <f>[1]управление!C85*1.2</f>
        <v>165338.71162674</v>
      </c>
    </row>
    <row r="21" spans="2:4">
      <c r="B21" s="4" t="s">
        <v>35</v>
      </c>
      <c r="D21" s="14">
        <f>[1]управление!C83*1.2</f>
        <v>176912.32</v>
      </c>
    </row>
    <row r="22" spans="2:4">
      <c r="D22" s="14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2024-10-31T11:28:21Z</dcterms:created>
  <dcterms:modified xsi:type="dcterms:W3CDTF">2024-10-31T11:28:37Z</dcterms:modified>
</cp:coreProperties>
</file>