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D16" s="1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19" l="1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<sst xmlns="http://schemas.openxmlformats.org/spreadsheetml/2006/main" count="36" uniqueCount="36">
  <si>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 1 по бул. Героїв Космосу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</si>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</sst>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2">
    <numFmt numFmtId="164" formatCode="#,##0.0000"/>
    <numFmt numFmtId="165" formatCode="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5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3/&#1079;&#1074;&#1110;&#1090;/&#1079;&#1074;&#1110;&#1090;%20&#1043;.&#1050;&#1086;&#1089;&#1084;&#1086;&#1089;&#1091;,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9">
          <cell r="B19">
            <v>0.76049999999999995</v>
          </cell>
        </row>
        <row r="36">
          <cell r="B36">
            <v>1.7001999999999999</v>
          </cell>
        </row>
        <row r="59">
          <cell r="B59">
            <v>1.06E-2</v>
          </cell>
        </row>
        <row r="66">
          <cell r="B66">
            <v>1.3100000000000001E-2</v>
          </cell>
        </row>
        <row r="73">
          <cell r="B73">
            <v>8.2799999999999999E-2</v>
          </cell>
        </row>
        <row r="79">
          <cell r="B79">
            <v>6.8199999999999997E-2</v>
          </cell>
        </row>
        <row r="80">
          <cell r="B80">
            <v>3.3999999999999998E-3</v>
          </cell>
        </row>
        <row r="91">
          <cell r="B91">
            <v>1.5066999999999999</v>
          </cell>
        </row>
        <row r="161">
          <cell r="B161">
            <v>0.35510000000000003</v>
          </cell>
        </row>
        <row r="163">
          <cell r="B163">
            <v>0.35510000000000003</v>
          </cell>
        </row>
        <row r="165">
          <cell r="F165">
            <v>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4695.83</v>
          </cell>
        </row>
        <row r="83">
          <cell r="C83">
            <v>222867.34166666667</v>
          </cell>
        </row>
        <row r="84">
          <cell r="C84">
            <v>203663.44166666668</v>
          </cell>
        </row>
        <row r="85">
          <cell r="D85">
            <v>66797.064637750009</v>
          </cell>
          <cell r="E85">
            <v>113825.95222881004</v>
          </cell>
          <cell r="F85">
            <v>1110.9960000000001</v>
          </cell>
          <cell r="G85">
            <v>1501.902</v>
          </cell>
          <cell r="H85">
            <v>5443.2000000000007</v>
          </cell>
          <cell r="I85">
            <v>3718.6482999999998</v>
          </cell>
          <cell r="J85">
            <v>131.05000000000001</v>
          </cell>
          <cell r="L85">
            <v>4150.9642999999996</v>
          </cell>
          <cell r="N85">
            <v>11997.399999999998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topLeftCell="A6" workbookViewId="0">
      <selection activeCell="D18" sqref="D18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2.6388000000000007</v>
      </c>
      <c r="D3" s="6">
        <f>D4+D5+D6+D7+D8+D9+D10</f>
        <v>4.0999953824256847</v>
      </c>
    </row>
    <row r="4" spans="1:4" ht="15.75">
      <c r="A4" s="7" t="s">
        <v>7</v>
      </c>
      <c r="B4" s="8" t="s">
        <v>8</v>
      </c>
      <c r="C4" s="9">
        <f>'[1]план-факт'!B19</f>
        <v>0.76049999999999995</v>
      </c>
      <c r="D4" s="10">
        <f>[2]управление!D85/[2]управление!C4/12*1.2</f>
        <v>1.4224762105474431</v>
      </c>
    </row>
    <row r="5" spans="1:4" ht="15.75">
      <c r="A5" s="7" t="s">
        <v>9</v>
      </c>
      <c r="B5" s="8" t="s">
        <v>10</v>
      </c>
      <c r="C5" s="11">
        <f>'[1]план-факт'!B36</f>
        <v>1.7001999999999999</v>
      </c>
      <c r="D5" s="10">
        <f>[2]управление!E85/[2]управление!C4/12*1.2</f>
        <v>2.4239794078748598</v>
      </c>
    </row>
    <row r="6" spans="1:4" ht="15.75">
      <c r="A6" s="7" t="s">
        <v>11</v>
      </c>
      <c r="B6" s="8" t="s">
        <v>12</v>
      </c>
      <c r="C6" s="11">
        <f>'[1]план-факт'!B59</f>
        <v>1.06E-2</v>
      </c>
      <c r="D6" s="10">
        <f>[2]управление!F85/[2]управление!C4/12*1.2</f>
        <v>2.3659204017181204E-2</v>
      </c>
    </row>
    <row r="7" spans="1:4" ht="15.75">
      <c r="A7" s="7" t="s">
        <v>13</v>
      </c>
      <c r="B7" s="8" t="s">
        <v>14</v>
      </c>
      <c r="C7" s="11">
        <f>'[1]план-факт'!B66</f>
        <v>1.3100000000000001E-2</v>
      </c>
      <c r="D7" s="10">
        <f>[2]управление!G85/[2]управление!C4/12*1.2</f>
        <v>3.1983738763967179E-2</v>
      </c>
    </row>
    <row r="8" spans="1:4" ht="15.75">
      <c r="A8" s="7" t="s">
        <v>15</v>
      </c>
      <c r="B8" s="8" t="s">
        <v>16</v>
      </c>
      <c r="C8" s="11">
        <f>'[1]план-факт'!B73</f>
        <v>8.2799999999999999E-2</v>
      </c>
      <c r="D8" s="10">
        <f>[2]управление!H85/[2]управление!C4/12*1.2</f>
        <v>0.11591561023290879</v>
      </c>
    </row>
    <row r="9" spans="1:4" ht="31.5">
      <c r="A9" s="7" t="s">
        <v>17</v>
      </c>
      <c r="B9" s="8" t="s">
        <v>18</v>
      </c>
      <c r="C9" s="11">
        <f>'[1]план-факт'!B79</f>
        <v>6.8199999999999997E-2</v>
      </c>
      <c r="D9" s="10">
        <f>[2]управление!I85/[2]управление!C4/12*1.2</f>
        <v>7.9190437047337733E-2</v>
      </c>
    </row>
    <row r="10" spans="1:4" ht="47.25">
      <c r="A10" s="7" t="s">
        <v>19</v>
      </c>
      <c r="B10" s="8" t="s">
        <v>20</v>
      </c>
      <c r="C10" s="11">
        <f>'[1]план-факт'!B80</f>
        <v>3.3999999999999998E-3</v>
      </c>
      <c r="D10" s="10">
        <f>[2]управление!J85/[2]управление!C4/12*1.2</f>
        <v>2.7907739419868269E-3</v>
      </c>
    </row>
    <row r="11" spans="1:4" ht="31.5">
      <c r="A11" s="4" t="s">
        <v>21</v>
      </c>
      <c r="B11" s="5" t="s">
        <v>22</v>
      </c>
      <c r="C11" s="12">
        <f>C12</f>
        <v>1.5066999999999999</v>
      </c>
      <c r="D11" s="6">
        <f>D12</f>
        <v>8.8396818027909857E-2</v>
      </c>
    </row>
    <row r="12" spans="1:4" ht="31.5">
      <c r="A12" s="7" t="s">
        <v>23</v>
      </c>
      <c r="B12" s="8" t="s">
        <v>24</v>
      </c>
      <c r="C12" s="11">
        <f>'[1]план-факт'!B91</f>
        <v>1.5066999999999999</v>
      </c>
      <c r="D12" s="10">
        <f>[2]управление!L85/[2]управление!C4/12*1.2</f>
        <v>8.8396818027909857E-2</v>
      </c>
    </row>
    <row r="13" spans="1:4" ht="31.5">
      <c r="A13" s="4" t="s">
        <v>25</v>
      </c>
      <c r="B13" s="5" t="s">
        <v>26</v>
      </c>
      <c r="C13" s="13">
        <f>'[1]план-факт'!B163</f>
        <v>0.35510000000000003</v>
      </c>
      <c r="D13" s="6">
        <f>D14</f>
        <v>0.25549050966495801</v>
      </c>
    </row>
    <row r="14" spans="1:4" ht="15.75">
      <c r="A14" s="7" t="s">
        <v>27</v>
      </c>
      <c r="B14" s="8" t="s">
        <v>28</v>
      </c>
      <c r="C14" s="11">
        <f>'[1]план-факт'!B161</f>
        <v>0.35510000000000003</v>
      </c>
      <c r="D14" s="10">
        <f>[2]управление!N85/[2]управление!C4/12*1.2</f>
        <v>0.25549050966495801</v>
      </c>
    </row>
    <row r="15" spans="1:4" ht="15.75">
      <c r="A15" s="4" t="s">
        <v>29</v>
      </c>
      <c r="B15" s="5" t="s">
        <v>30</v>
      </c>
      <c r="C15" s="12">
        <v>0</v>
      </c>
      <c r="D15" s="6">
        <f>'[1]план-факт'!F165</f>
        <v>0</v>
      </c>
    </row>
    <row r="16" spans="1:4" ht="15.75">
      <c r="A16" s="4"/>
      <c r="B16" s="5" t="s">
        <v>31</v>
      </c>
      <c r="C16" s="6">
        <f>C13+C11+C3</f>
        <v>4.5006000000000004</v>
      </c>
      <c r="D16" s="6">
        <f>D13+D11+D3</f>
        <v>4.4438827101185527</v>
      </c>
    </row>
    <row r="17" spans="1:5" ht="15.75">
      <c r="A17" s="14"/>
      <c r="B17" s="15"/>
      <c r="C17" s="15"/>
      <c r="D17" s="14"/>
    </row>
    <row r="18" spans="1:5" ht="15.75">
      <c r="A18" s="16"/>
      <c r="B18" s="17" t="s">
        <v>32</v>
      </c>
      <c r="C18" s="17"/>
      <c r="D18" s="18">
        <f>[2]управление!C4</f>
        <v>4695.83</v>
      </c>
    </row>
    <row r="19" spans="1:5" ht="15.75">
      <c r="A19" s="16"/>
      <c r="B19" s="17" t="s">
        <v>33</v>
      </c>
      <c r="C19" s="17"/>
      <c r="D19" s="18">
        <f>D18*D16*12</f>
        <v>250412.61295987203</v>
      </c>
    </row>
    <row r="20" spans="1:5" ht="15.75">
      <c r="A20" s="19"/>
      <c r="B20" s="20" t="s">
        <v>34</v>
      </c>
      <c r="C20" s="19"/>
      <c r="D20" s="21">
        <f>[2]управление!C84*1.2</f>
        <v>244396.13</v>
      </c>
      <c r="E20" s="19"/>
    </row>
    <row r="21" spans="1:5" ht="15.75">
      <c r="A21" s="19"/>
      <c r="B21" s="20" t="s">
        <v>35</v>
      </c>
      <c r="C21" s="19"/>
      <c r="D21" s="21">
        <f>[2]управление!C83*1.2</f>
        <v>267440.81</v>
      </c>
      <c r="E21" s="19"/>
    </row>
    <row r="22" spans="1:5" ht="15.75">
      <c r="A22" s="19"/>
      <c r="B22" s="22"/>
      <c r="C22" s="22"/>
      <c r="D22" s="21"/>
      <c r="E22" s="19"/>
    </row>
    <row r="23" spans="1:5" ht="15.75">
      <c r="B23" s="20"/>
      <c r="D23" s="21"/>
      <c r="E23" s="19"/>
    </row>
    <row r="24" spans="1:5" ht="15.75">
      <c r="E24" s="19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2024-10-31T09:03:22Z</dcterms:created>
  <dcterms:modified xsi:type="dcterms:W3CDTF">2024-10-31T09:03:38Z</dcterms:modified>
</cp:coreProperties>
</file>