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7055" windowHeight="8385"/>
  </bookViews>
  <sheets>
    <sheet name="2024" sheetId="1" r:id="rId1"/>
  </sheets>
  <externalReferences>
    <externalReference r:id="rId2"/>
    <externalReference r:id="rId3"/>
  </externalReferences>
  <calcPr calcId="124519" iterateDelta="1E-4"/>
</workbook>
</file>

<file path=xl/calcChain.xml><?xml version="1.0" encoding="utf-8"?>
<calcChain xmlns="http://schemas.openxmlformats.org/spreadsheetml/2006/main">
  <c r="C18" i="1"/>
  <c r="C17"/>
  <c r="C15"/>
  <c r="B12"/>
  <c r="A12"/>
  <c r="C11"/>
  <c r="B11"/>
  <c r="A11"/>
  <c r="C10"/>
  <c r="B10"/>
  <c r="A10"/>
  <c r="C9"/>
  <c r="B9"/>
  <c r="A9"/>
  <c r="C8"/>
  <c r="B8"/>
  <c r="A8"/>
  <c r="C7"/>
  <c r="B7"/>
  <c r="A7"/>
  <c r="C6"/>
  <c r="B6"/>
  <c r="A6"/>
  <c r="C5"/>
  <c r="B5"/>
  <c r="A5"/>
  <c r="C4"/>
  <c r="B4"/>
  <c r="A4"/>
  <c r="C3"/>
  <c r="C13" s="1"/>
  <c r="B3"/>
  <c r="B13" s="1"/>
  <c r="A3"/>
  <c r="C16" l="1"/>
</calcChain>
</file>

<file path=xl/sharedStrings.xml><?xml version="1.0" encoding="utf-8"?>
<sst xmlns="http://schemas.openxmlformats.org/spreadsheetml/2006/main" count="9" uniqueCount="9">
  <si>
    <t>Звіт з послуги по управлінню багатоквартирним будинком       №1 по вул.Дніпровська</t>
  </si>
  <si>
    <t>Складові послуги</t>
  </si>
  <si>
    <t>затверджена вартість, грн/м2 з ПДВ</t>
  </si>
  <si>
    <t>фактична вартість, грн/м2 з ПДВ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</si>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</sst>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79;&#1074;&#1110;&#1090;/&#1079;&#1074;&#1110;&#1090;%20&#1044;&#1085;&#1110;&#1087;&#1088;&#1086;&#1074;&#1089;&#1100;&#1082;&#1072;,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57;&#1074;&#1086;&#1076;&#1085;&#1072;&#1103;%20&#1090;&#1072;&#1073;&#1083;&#1080;&#1094;&#1072;%20&#1087;&#1086;%20&#1091;&#1088;&#1072;&#1074;&#1083;&#1077;&#1085;&#1080;&#1102;%20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озрахунок"/>
      <sheetName val="план"/>
      <sheetName val="2024"/>
    </sheetNames>
    <sheetDataSet>
      <sheetData sheetId="0">
        <row r="4">
          <cell r="C4">
            <v>949.19999999999993</v>
          </cell>
        </row>
        <row r="68">
          <cell r="C68">
            <v>60825.30000000001</v>
          </cell>
        </row>
        <row r="69">
          <cell r="C69">
            <v>43490.866666666669</v>
          </cell>
        </row>
        <row r="70">
          <cell r="D70">
            <v>26429.721699999998</v>
          </cell>
          <cell r="E70">
            <v>940.8</v>
          </cell>
          <cell r="F70">
            <v>0</v>
          </cell>
          <cell r="G70">
            <v>49.5</v>
          </cell>
          <cell r="H70">
            <v>17940.716499999999</v>
          </cell>
          <cell r="I70">
            <v>0</v>
          </cell>
          <cell r="J70">
            <v>38.4</v>
          </cell>
          <cell r="K70">
            <v>52.2</v>
          </cell>
          <cell r="M70">
            <v>2085.4</v>
          </cell>
          <cell r="O70">
            <v>12</v>
          </cell>
        </row>
      </sheetData>
      <sheetData sheetId="1" refreshError="1"/>
      <sheetData sheetId="2">
        <row r="24">
          <cell r="A24" t="str">
            <v>1. Технічне обслуговування внутрішньобудинкових систем</v>
          </cell>
          <cell r="B24">
            <v>2.1917</v>
          </cell>
        </row>
        <row r="52">
          <cell r="A52" t="str">
            <v>2. Обслуговування димових та вентиляційних каналів</v>
          </cell>
          <cell r="B52">
            <v>0.19120000000000001</v>
          </cell>
        </row>
        <row r="58">
          <cell r="A58" t="str">
            <v>3. Поточний ремонт конструктивних елементів тощо</v>
          </cell>
          <cell r="B58">
            <v>1.2642</v>
          </cell>
        </row>
        <row r="62">
          <cell r="A62" t="str">
            <v>4. Поточний ремонт внутрішньобудинкових систем</v>
          </cell>
          <cell r="B62">
            <v>1.2482</v>
          </cell>
        </row>
        <row r="66">
          <cell r="A66" t="str">
            <v>5. Прибирання прибудинкової території</v>
          </cell>
          <cell r="B66">
            <v>1.306</v>
          </cell>
        </row>
        <row r="82">
          <cell r="A82" t="str">
            <v>6. Посипання частини прибудинкової території, призначеної для проходу та проїзду, протиожеледними сумішами</v>
          </cell>
          <cell r="B82">
            <v>2.8999999999999998E-3</v>
          </cell>
        </row>
        <row r="89">
          <cell r="A89" t="str">
            <v>7. Дератизація</v>
          </cell>
          <cell r="B89">
            <v>3.3999999999999998E-3</v>
          </cell>
        </row>
        <row r="95">
          <cell r="A95" t="str">
            <v>8. Дезінсекція</v>
          </cell>
          <cell r="B95">
            <v>4.5999999999999999E-3</v>
          </cell>
        </row>
        <row r="101">
          <cell r="A101" t="str">
            <v>9. Придбання електричної енергії для освітлення місць загального користування</v>
          </cell>
          <cell r="B101">
            <v>0.20119999999999999</v>
          </cell>
        </row>
        <row r="104">
          <cell r="A104" t="str">
            <v>10. Винагорода управителю</v>
          </cell>
          <cell r="B104">
            <v>0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Сиз и ТМЦ"/>
      <sheetName val="зарплата"/>
      <sheetName val="Фоп"/>
      <sheetName val="зведена"/>
    </sheetNames>
    <sheetDataSet>
      <sheetData sheetId="0">
        <row r="26">
          <cell r="C26">
            <v>16392.009999999998</v>
          </cell>
        </row>
      </sheetData>
      <sheetData sheetId="1">
        <row r="2">
          <cell r="B2">
            <v>83.709285714285713</v>
          </cell>
        </row>
      </sheetData>
      <sheetData sheetId="2">
        <row r="2">
          <cell r="D2">
            <v>9169.0207142857143</v>
          </cell>
        </row>
      </sheetData>
      <sheetData sheetId="3">
        <row r="4">
          <cell r="G4">
            <v>3309.84</v>
          </cell>
        </row>
      </sheetData>
      <sheetData sheetId="4">
        <row r="4">
          <cell r="B4">
            <v>4697.7</v>
          </cell>
        </row>
        <row r="52">
          <cell r="B52">
            <v>976.3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workbookViewId="0">
      <selection activeCell="C18" sqref="C18"/>
    </sheetView>
  </sheetViews>
  <sheetFormatPr defaultRowHeight="15"/>
  <cols>
    <col min="1" max="1" width="58.5703125" customWidth="1"/>
    <col min="2" max="2" width="12.42578125" customWidth="1"/>
    <col min="3" max="3" width="12.28515625" customWidth="1"/>
  </cols>
  <sheetData>
    <row r="1" spans="1:8" ht="43.5" customHeight="1">
      <c r="A1" s="1" t="s">
        <v>0</v>
      </c>
      <c r="B1" s="1"/>
      <c r="C1" s="1"/>
      <c r="E1" s="2"/>
      <c r="F1" s="2"/>
      <c r="G1" s="2"/>
      <c r="H1" s="2"/>
    </row>
    <row r="2" spans="1:8" ht="78.75">
      <c r="A2" s="3" t="s">
        <v>1</v>
      </c>
      <c r="B2" s="3" t="s">
        <v>2</v>
      </c>
      <c r="C2" s="3" t="s">
        <v>3</v>
      </c>
      <c r="E2" s="4"/>
      <c r="F2" s="4"/>
      <c r="G2" s="4"/>
      <c r="H2" s="4"/>
    </row>
    <row r="3" spans="1:8" ht="17.25" customHeight="1">
      <c r="A3" s="5" t="str">
        <f>[1]план!A24</f>
        <v>1. Технічне обслуговування внутрішньобудинкових систем</v>
      </c>
      <c r="B3" s="6">
        <f>[1]план!B24</f>
        <v>2.1917</v>
      </c>
      <c r="C3" s="6">
        <f>[1]управление!D70/[1]управление!C4/[1]управление!O70*1.2</f>
        <v>2.7844207437842394</v>
      </c>
      <c r="E3" s="2"/>
      <c r="F3" s="2"/>
      <c r="G3" s="2"/>
      <c r="H3" s="2"/>
    </row>
    <row r="4" spans="1:8" ht="15.75">
      <c r="A4" s="5" t="str">
        <f>[1]план!A52</f>
        <v>2. Обслуговування димових та вентиляційних каналів</v>
      </c>
      <c r="B4" s="7">
        <f>[1]план!B52</f>
        <v>0.19120000000000001</v>
      </c>
      <c r="C4" s="6">
        <f>[1]управление!E70/[1]управление!C4/[1]управление!O70*1.2</f>
        <v>9.9115044247787609E-2</v>
      </c>
    </row>
    <row r="5" spans="1:8" ht="15.75">
      <c r="A5" s="5" t="str">
        <f>[1]план!A58</f>
        <v>3. Поточний ремонт конструктивних елементів тощо</v>
      </c>
      <c r="B5" s="7">
        <f>[1]план!B58</f>
        <v>1.2642</v>
      </c>
      <c r="C5" s="6">
        <f>[1]управление!F70/[1]управление!C4/[1]управление!O70*1.2</f>
        <v>0</v>
      </c>
    </row>
    <row r="6" spans="1:8" ht="15.75">
      <c r="A6" s="5" t="str">
        <f>[1]план!A62</f>
        <v>4. Поточний ремонт внутрішньобудинкових систем</v>
      </c>
      <c r="B6" s="7">
        <f>[1]план!B62</f>
        <v>1.2482</v>
      </c>
      <c r="C6" s="6">
        <f>[1]управление!G70/[1]управление!C4/[1]управление!O70*1.2</f>
        <v>5.2149178255372951E-3</v>
      </c>
    </row>
    <row r="7" spans="1:8" ht="15.75">
      <c r="A7" s="5" t="str">
        <f>[1]план!A66</f>
        <v>5. Прибирання прибудинкової території</v>
      </c>
      <c r="B7" s="7">
        <f>[1]план!B66</f>
        <v>1.306</v>
      </c>
      <c r="C7" s="6">
        <f>[1]управление!H70/[1]управление!C4/[1]управление!O70*1.2</f>
        <v>1.8900881268436576</v>
      </c>
    </row>
    <row r="8" spans="1:8" ht="47.25">
      <c r="A8" s="5" t="str">
        <f>[1]план!A82</f>
        <v>6. Посипання частини прибудинкової території, призначеної для проходу та проїзду, протиожеледними сумішами</v>
      </c>
      <c r="B8" s="7">
        <f>[1]план!B82</f>
        <v>2.8999999999999998E-3</v>
      </c>
      <c r="C8" s="6">
        <f>[1]управление!I70/[1]управление!C4/[1]управление!O70*1.2</f>
        <v>0</v>
      </c>
    </row>
    <row r="9" spans="1:8" ht="15.75">
      <c r="A9" s="5" t="str">
        <f>[1]план!A89</f>
        <v>7. Дератизація</v>
      </c>
      <c r="B9" s="7">
        <f>[1]план!B89</f>
        <v>3.3999999999999998E-3</v>
      </c>
      <c r="C9" s="6">
        <f>[1]управление!J70/[1]управление!C4/[1]управление!O70*1.2</f>
        <v>4.0455120101137798E-3</v>
      </c>
    </row>
    <row r="10" spans="1:8" ht="15.75">
      <c r="A10" s="5" t="str">
        <f>[1]план!A95</f>
        <v>8. Дезінсекція</v>
      </c>
      <c r="B10" s="7">
        <f>[1]план!B95</f>
        <v>4.5999999999999999E-3</v>
      </c>
      <c r="C10" s="6">
        <f>[1]управление!K70/[1]управление!C4/[1]управление!O70*1.2</f>
        <v>5.4993678887484193E-3</v>
      </c>
    </row>
    <row r="11" spans="1:8" ht="31.5">
      <c r="A11" s="5" t="str">
        <f>[1]план!A101</f>
        <v>9. Придбання електричної енергії для освітлення місць загального користування</v>
      </c>
      <c r="B11" s="7">
        <f>[1]план!B101</f>
        <v>0.20119999999999999</v>
      </c>
      <c r="C11" s="6">
        <f>[1]управление!M70/[1]управление!C4/[1]управление!O70*1.2</f>
        <v>0.21970080067425202</v>
      </c>
    </row>
    <row r="12" spans="1:8" ht="15.75">
      <c r="A12" s="5" t="str">
        <f>[1]план!A104</f>
        <v>10. Винагорода управителю</v>
      </c>
      <c r="B12" s="7">
        <f>[1]план!B104</f>
        <v>0</v>
      </c>
      <c r="C12" s="6">
        <v>0</v>
      </c>
    </row>
    <row r="13" spans="1:8" ht="15.75">
      <c r="A13" s="8" t="s">
        <v>4</v>
      </c>
      <c r="B13" s="9">
        <f>B3+B4+B5+B6+B7+B8+B9+B10+B11+B12</f>
        <v>6.4134000000000002</v>
      </c>
      <c r="C13" s="9">
        <f>C3+C4+C5+C6+C7+C8+C9+C10+C11+C12</f>
        <v>5.0080845132743361</v>
      </c>
    </row>
    <row r="14" spans="1:8" ht="15.75">
      <c r="A14" s="10"/>
      <c r="B14" s="10"/>
      <c r="C14" s="11"/>
    </row>
    <row r="15" spans="1:8" ht="15.75">
      <c r="A15" s="12" t="s">
        <v>5</v>
      </c>
      <c r="B15" s="12"/>
      <c r="C15" s="13">
        <f>[2]зведена!$B$52</f>
        <v>976.3</v>
      </c>
    </row>
    <row r="16" spans="1:8" ht="15.75">
      <c r="A16" s="12" t="s">
        <v>6</v>
      </c>
      <c r="B16" s="12"/>
      <c r="C16" s="13">
        <f>C15*C13*[1]управление!O70</f>
        <v>58672.714923716812</v>
      </c>
    </row>
    <row r="17" spans="1:4" ht="15.75">
      <c r="A17" s="14" t="s">
        <v>7</v>
      </c>
      <c r="B17" s="15"/>
      <c r="C17" s="16">
        <f>[1]управление!C69*1.2</f>
        <v>52189.04</v>
      </c>
      <c r="D17" s="15"/>
    </row>
    <row r="18" spans="1:4" ht="15.75">
      <c r="A18" s="14" t="s">
        <v>8</v>
      </c>
      <c r="B18" s="15"/>
      <c r="C18" s="16">
        <f>[1]управление!C68*1.2</f>
        <v>72990.360000000015</v>
      </c>
      <c r="D18" s="15"/>
    </row>
    <row r="19" spans="1:4" ht="15.75">
      <c r="A19" s="17"/>
      <c r="B19" s="17"/>
      <c r="C19" s="16"/>
      <c r="D19" s="15"/>
    </row>
    <row r="20" spans="1:4" ht="15.75">
      <c r="A20" s="14"/>
      <c r="C20" s="16"/>
      <c r="D20" s="15"/>
    </row>
    <row r="21" spans="1:4" ht="15.75">
      <c r="D21" s="15"/>
    </row>
  </sheetData>
  <mergeCells count="3">
    <mergeCell ref="A1:C1"/>
    <mergeCell ref="E2:H2"/>
    <mergeCell ref="A19:B19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2025-02-28T08:12:25Z</dcterms:created>
  <dcterms:modified xsi:type="dcterms:W3CDTF">2025-02-28T09:12:28Z</dcterms:modified>
</cp:coreProperties>
</file>